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270229A-4D46-44CE-8337-61C5D4668D43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Flat No. 74" sheetId="4" r:id="rId1"/>
  </sheets>
  <calcPr calcId="191029"/>
</workbook>
</file>

<file path=xl/calcChain.xml><?xml version="1.0" encoding="utf-8"?>
<calcChain xmlns="http://schemas.openxmlformats.org/spreadsheetml/2006/main">
  <c r="C19" i="4" l="1"/>
  <c r="I2" i="4"/>
  <c r="D6" i="4"/>
  <c r="H8" i="4"/>
  <c r="H9" i="4"/>
  <c r="H25" i="4"/>
  <c r="C8" i="4" l="1"/>
  <c r="C26" i="4" l="1"/>
  <c r="C12" i="4" l="1"/>
  <c r="C21" i="4" l="1"/>
  <c r="U34" i="4" l="1"/>
  <c r="C14" i="4" l="1"/>
  <c r="C6" i="4"/>
  <c r="C15" i="4" l="1"/>
  <c r="C17" i="4" l="1"/>
  <c r="C23" i="4" s="1"/>
  <c r="E23" i="4" l="1"/>
  <c r="E25" i="4" s="1"/>
  <c r="E26" i="4" s="1"/>
  <c r="E28" i="4" s="1"/>
  <c r="C25" i="4" s="1"/>
  <c r="F23" i="4"/>
  <c r="F24" i="4" s="1"/>
  <c r="C28" i="4" l="1"/>
  <c r="C30" i="4" s="1"/>
  <c r="C31" i="4" s="1"/>
  <c r="C32" i="4" s="1"/>
  <c r="C33" i="4" l="1"/>
</calcChain>
</file>

<file path=xl/sharedStrings.xml><?xml version="1.0" encoding="utf-8"?>
<sst xmlns="http://schemas.openxmlformats.org/spreadsheetml/2006/main" count="45" uniqueCount="45">
  <si>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</si>
  <si>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</si>
  <si>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</si>
  <si>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</si>
  <si>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</si>
  <si>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</si>
  <si>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</si>
  <si>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</si>
  <si>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</si>
  <si>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</si>
  <si>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</si>
  <si>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</si>
  <si>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</si>
  <si>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</si>
  <si>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</si>
  <si>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</si>
  <si>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</si>
  <si>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</si>
  <si>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</si>
  <si>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</si>
  <si>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</si>
  <si>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</si>
  <si>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</si>
  <si>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</si>
  <si>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</si>
  <si>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</si>
  <si>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</si>
  <si>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</si>
  <si>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</si>
  <si>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</si>
  <si>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</si>
  <si>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</si>
  <si>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 xml:space="preserve">{(100-10) x13}/60.00 </t>
  </si>
  <si>
    <t>As per Gift Deed</t>
  </si>
  <si>
    <t>D-13</t>
  </si>
  <si>
    <t>Lift Addition</t>
  </si>
  <si>
    <t>above 10 lakjs</t>
  </si>
  <si>
    <t>stamp duty - 8%</t>
  </si>
  <si>
    <t>18°57'05.7"N 72°47'38.6"E</t>
  </si>
  <si>
    <t>(As per Information)</t>
  </si>
  <si>
    <t>CA -562</t>
  </si>
  <si>
    <t xml:space="preserve">Measurment </t>
  </si>
  <si>
    <t>CA -563</t>
  </si>
  <si>
    <t>Seema Tadepalli Row - Flat No. 74/7th Flr</t>
  </si>
  <si>
    <t>Add - 5% flat on 7th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</si>
</sst>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56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2" fillId="0" borderId="0" xfId="0" applyFont="1"/>
    <xf numFmtId="1" fontId="0" fillId="0" borderId="0" xfId="0" applyNumberForma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43" fontId="0" fillId="6" borderId="2" xfId="1" applyFont="1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43" fontId="0" fillId="7" borderId="2" xfId="1" applyFont="1" applyFill="1" applyBorder="1"/>
    <xf numFmtId="0" fontId="0" fillId="0" borderId="2" xfId="0" applyBorder="1"/>
    <xf numFmtId="0" fontId="8" fillId="8" borderId="2" xfId="2" applyFont="1" applyBorder="1" applyAlignment="1">
      <alignment horizontal="center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zoomScaleNormal="100" workbookViewId="0">
      <selection activeCell="T26" sqref="T26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hidden="1" customWidth="1"/>
    <col min="5" max="5" width="16.140625" hidden="1" customWidth="1"/>
    <col min="6" max="6" width="17.140625" hidden="1" customWidth="1"/>
    <col min="7" max="7" width="18" hidden="1" customWidth="1"/>
    <col min="8" max="8" width="17.140625" hidden="1" customWidth="1"/>
    <col min="9" max="9" width="13.42578125" hidden="1" customWidth="1"/>
    <col min="10" max="10" width="12.7109375" hidden="1" customWidth="1"/>
    <col min="11" max="11" width="19.85546875" hidden="1" customWidth="1"/>
  </cols>
  <sheetData>
    <row r="1" spans="1:12" ht="26.25" x14ac:dyDescent="0.4">
      <c r="A1" s="48" t="s">
        <v>43</v>
      </c>
      <c r="B1" s="49"/>
      <c r="C1" s="49"/>
      <c r="G1" s="53" t="s">
        <v>38</v>
      </c>
      <c r="H1" s="53"/>
    </row>
    <row r="2" spans="1:12" ht="15" customHeight="1" x14ac:dyDescent="0.25">
      <c r="A2" s="50" t="s">
        <v>11</v>
      </c>
      <c r="B2" s="50"/>
      <c r="C2" s="21">
        <v>2001</v>
      </c>
      <c r="G2" t="s">
        <v>33</v>
      </c>
      <c r="H2" s="13" t="s">
        <v>40</v>
      </c>
      <c r="I2" s="20">
        <f>562*1.2</f>
        <v>674.4</v>
      </c>
    </row>
    <row r="3" spans="1:12" x14ac:dyDescent="0.25">
      <c r="A3" s="22"/>
      <c r="B3" s="22"/>
      <c r="C3" s="22"/>
      <c r="G3" t="s">
        <v>41</v>
      </c>
      <c r="H3" t="s">
        <v>42</v>
      </c>
      <c r="L3" s="3"/>
    </row>
    <row r="4" spans="1:12" x14ac:dyDescent="0.25">
      <c r="A4" s="22" t="s">
        <v>12</v>
      </c>
      <c r="B4" s="22"/>
      <c r="C4" s="22">
        <v>2001</v>
      </c>
      <c r="G4" s="54" t="s">
        <v>16</v>
      </c>
      <c r="H4" s="55"/>
      <c r="K4" s="53"/>
      <c r="L4" s="53"/>
    </row>
    <row r="5" spans="1:12" x14ac:dyDescent="0.25">
      <c r="A5" s="22" t="s">
        <v>0</v>
      </c>
      <c r="B5" s="22"/>
      <c r="C5" s="22">
        <v>1959</v>
      </c>
      <c r="D5" s="19" t="s">
        <v>39</v>
      </c>
      <c r="G5" s="15" t="s">
        <v>27</v>
      </c>
      <c r="H5" s="16">
        <v>36</v>
      </c>
      <c r="J5" s="10"/>
    </row>
    <row r="6" spans="1:12" x14ac:dyDescent="0.25">
      <c r="A6" s="22" t="s">
        <v>1</v>
      </c>
      <c r="B6" s="23"/>
      <c r="C6" s="22">
        <f>C4-C5</f>
        <v>42</v>
      </c>
      <c r="D6">
        <f>60-C6</f>
        <v>18</v>
      </c>
      <c r="G6" s="15" t="s">
        <v>28</v>
      </c>
      <c r="H6" s="18" t="s">
        <v>34</v>
      </c>
    </row>
    <row r="7" spans="1:12" x14ac:dyDescent="0.25">
      <c r="A7" s="51" t="s">
        <v>17</v>
      </c>
      <c r="B7" s="23" t="s">
        <v>13</v>
      </c>
      <c r="C7" s="23" t="s">
        <v>14</v>
      </c>
      <c r="G7" s="15" t="s">
        <v>29</v>
      </c>
      <c r="H7" s="17">
        <v>140300</v>
      </c>
      <c r="I7" s="2"/>
    </row>
    <row r="8" spans="1:12" ht="15.75" customHeight="1" x14ac:dyDescent="0.25">
      <c r="A8" s="51"/>
      <c r="B8" s="23">
        <v>674</v>
      </c>
      <c r="C8" s="24">
        <f>ROUND(B8/10.764,2)</f>
        <v>62.62</v>
      </c>
      <c r="F8" s="1"/>
      <c r="G8" s="14" t="s">
        <v>35</v>
      </c>
      <c r="H8" s="2">
        <f>H7*5%</f>
        <v>7015</v>
      </c>
      <c r="I8" s="2"/>
    </row>
    <row r="9" spans="1:12" ht="33.75" customHeight="1" x14ac:dyDescent="0.25">
      <c r="A9" s="25"/>
      <c r="B9" s="23"/>
      <c r="C9" s="23"/>
      <c r="G9" s="9" t="s">
        <v>20</v>
      </c>
      <c r="H9" s="12">
        <f>H7+H8</f>
        <v>147315</v>
      </c>
      <c r="K9" s="1"/>
    </row>
    <row r="10" spans="1:12" x14ac:dyDescent="0.25">
      <c r="A10" s="26" t="s">
        <v>19</v>
      </c>
      <c r="B10" s="27"/>
      <c r="C10" s="28">
        <v>5500</v>
      </c>
      <c r="D10" t="s">
        <v>24</v>
      </c>
      <c r="I10" s="2"/>
    </row>
    <row r="11" spans="1:12" x14ac:dyDescent="0.25">
      <c r="A11" s="26"/>
      <c r="B11" s="27"/>
      <c r="C11" s="27"/>
      <c r="D11" t="s">
        <v>25</v>
      </c>
    </row>
    <row r="12" spans="1:12" x14ac:dyDescent="0.25">
      <c r="A12" s="27" t="s">
        <v>18</v>
      </c>
      <c r="B12" s="27"/>
      <c r="C12" s="28">
        <f>C8*C10</f>
        <v>344410</v>
      </c>
      <c r="D12" s="2" t="s">
        <v>26</v>
      </c>
      <c r="I12" s="4"/>
      <c r="J12" s="4"/>
      <c r="K12" s="4"/>
    </row>
    <row r="13" spans="1:12" x14ac:dyDescent="0.25">
      <c r="A13" s="27"/>
      <c r="B13" s="27"/>
      <c r="C13" s="28"/>
      <c r="D13" t="s">
        <v>31</v>
      </c>
      <c r="F13" s="6"/>
      <c r="G13" s="6"/>
      <c r="H13" s="6"/>
      <c r="I13" s="4"/>
      <c r="J13" s="4"/>
      <c r="K13" s="4"/>
    </row>
    <row r="14" spans="1:12" x14ac:dyDescent="0.25">
      <c r="A14" s="27" t="s">
        <v>2</v>
      </c>
      <c r="B14" s="27"/>
      <c r="C14" s="27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32</v>
      </c>
      <c r="B15" s="27"/>
      <c r="C15" s="29">
        <f>C14*C6/60</f>
        <v>63</v>
      </c>
      <c r="F15" s="6"/>
      <c r="G15" s="6"/>
      <c r="H15" s="7"/>
      <c r="I15" s="4"/>
      <c r="J15" s="4"/>
      <c r="K15" s="4"/>
    </row>
    <row r="16" spans="1:12" x14ac:dyDescent="0.25">
      <c r="A16" s="27"/>
      <c r="B16" s="27"/>
      <c r="C16" s="30">
        <v>0.63</v>
      </c>
      <c r="G16" s="6"/>
      <c r="H16" s="5"/>
      <c r="I16" s="52"/>
      <c r="J16" s="52"/>
      <c r="K16" s="52"/>
    </row>
    <row r="17" spans="1:11" x14ac:dyDescent="0.25">
      <c r="A17" s="22" t="s">
        <v>3</v>
      </c>
      <c r="B17" s="22"/>
      <c r="C17" s="31">
        <f>ROUND(C12*C16,0)</f>
        <v>216978</v>
      </c>
      <c r="D17" s="2"/>
      <c r="E17" s="2"/>
    </row>
    <row r="18" spans="1:11" x14ac:dyDescent="0.25">
      <c r="A18" s="32" t="s">
        <v>15</v>
      </c>
      <c r="B18" s="32"/>
      <c r="C18" s="33">
        <v>140300</v>
      </c>
      <c r="E18" s="1"/>
    </row>
    <row r="19" spans="1:11" x14ac:dyDescent="0.25">
      <c r="A19" s="34" t="s">
        <v>44</v>
      </c>
      <c r="B19" s="34"/>
      <c r="C19" s="35">
        <f>C18*1.05</f>
        <v>147315</v>
      </c>
    </row>
    <row r="20" spans="1:11" x14ac:dyDescent="0.25">
      <c r="A20" s="36"/>
      <c r="B20" s="36"/>
      <c r="C20" s="36"/>
    </row>
    <row r="21" spans="1:11" x14ac:dyDescent="0.25">
      <c r="A21" s="37" t="s">
        <v>21</v>
      </c>
      <c r="B21" s="37"/>
      <c r="C21" s="38">
        <f>ROUND(C19*C8,0)</f>
        <v>9224865</v>
      </c>
    </row>
    <row r="22" spans="1:11" x14ac:dyDescent="0.25">
      <c r="A22" s="39"/>
      <c r="B22" s="39"/>
      <c r="C22" s="40"/>
      <c r="E22" t="s">
        <v>22</v>
      </c>
      <c r="F22" t="s">
        <v>23</v>
      </c>
    </row>
    <row r="23" spans="1:11" x14ac:dyDescent="0.25">
      <c r="A23" s="41" t="s">
        <v>4</v>
      </c>
      <c r="B23" s="41"/>
      <c r="C23" s="42">
        <f>C21-C17</f>
        <v>9007887</v>
      </c>
      <c r="E23" s="2">
        <f>C23</f>
        <v>9007887</v>
      </c>
      <c r="F23" s="2">
        <f>C23</f>
        <v>9007887</v>
      </c>
      <c r="G23" s="1"/>
    </row>
    <row r="24" spans="1:11" x14ac:dyDescent="0.25">
      <c r="A24" s="39"/>
      <c r="B24" s="39"/>
      <c r="C24" s="39"/>
      <c r="D24" t="s">
        <v>36</v>
      </c>
      <c r="E24" s="2">
        <v>1000000</v>
      </c>
      <c r="F24" s="12">
        <f>ROUND(F23*1%,0)</f>
        <v>90079</v>
      </c>
      <c r="G24" s="2"/>
    </row>
    <row r="25" spans="1:11" x14ac:dyDescent="0.25">
      <c r="A25" s="27" t="s">
        <v>5</v>
      </c>
      <c r="B25" s="27"/>
      <c r="C25" s="43">
        <f>E28</f>
        <v>679390</v>
      </c>
      <c r="E25" s="2">
        <f>MROUND(E23-E24,500)</f>
        <v>8008000</v>
      </c>
      <c r="F25">
        <v>20000</v>
      </c>
      <c r="G25" t="s">
        <v>30</v>
      </c>
      <c r="H25">
        <f>62.62*147315</f>
        <v>9224865.2999999989</v>
      </c>
    </row>
    <row r="26" spans="1:11" x14ac:dyDescent="0.25">
      <c r="A26" s="27" t="s">
        <v>6</v>
      </c>
      <c r="B26" s="27"/>
      <c r="C26" s="43">
        <f>F25</f>
        <v>20000</v>
      </c>
      <c r="D26" t="s">
        <v>37</v>
      </c>
      <c r="E26" s="2">
        <f>E25*8%</f>
        <v>640640</v>
      </c>
      <c r="G26" s="1"/>
      <c r="K26" s="1"/>
    </row>
    <row r="27" spans="1:11" x14ac:dyDescent="0.25">
      <c r="A27" s="27"/>
      <c r="B27" s="27"/>
      <c r="C27" s="27"/>
      <c r="E27" s="1">
        <v>38750</v>
      </c>
      <c r="J27" s="8"/>
      <c r="K27" s="8"/>
    </row>
    <row r="28" spans="1:11" x14ac:dyDescent="0.25">
      <c r="A28" s="44" t="s">
        <v>7</v>
      </c>
      <c r="B28" s="44"/>
      <c r="C28" s="45">
        <f>ROUND(C26+C25+C23,0)</f>
        <v>9707277</v>
      </c>
      <c r="E28" s="11">
        <f>E26+E27</f>
        <v>679390</v>
      </c>
      <c r="J28" s="8"/>
    </row>
    <row r="29" spans="1:11" x14ac:dyDescent="0.25">
      <c r="A29" s="27" t="s">
        <v>8</v>
      </c>
      <c r="B29" s="27"/>
      <c r="C29" s="28">
        <v>0</v>
      </c>
      <c r="E29" s="2"/>
      <c r="J29" s="8"/>
    </row>
    <row r="30" spans="1:11" x14ac:dyDescent="0.25">
      <c r="A30" s="27" t="s">
        <v>9</v>
      </c>
      <c r="B30" s="27"/>
      <c r="C30" s="28">
        <f>C28</f>
        <v>9707277</v>
      </c>
      <c r="J30" s="1"/>
    </row>
    <row r="31" spans="1:11" x14ac:dyDescent="0.25">
      <c r="A31" s="27"/>
      <c r="B31" s="27"/>
      <c r="C31" s="28">
        <f>ROUND(C30,0)</f>
        <v>9707277</v>
      </c>
      <c r="J31" s="8"/>
    </row>
    <row r="32" spans="1:11" x14ac:dyDescent="0.25">
      <c r="A32" s="27" t="s">
        <v>10</v>
      </c>
      <c r="B32" s="27"/>
      <c r="C32" s="28">
        <f>C31*348/100</f>
        <v>33781323.960000001</v>
      </c>
      <c r="D32">
        <v>348</v>
      </c>
      <c r="E32" s="2"/>
      <c r="J32" s="2"/>
    </row>
    <row r="33" spans="1:21" x14ac:dyDescent="0.25">
      <c r="A33" s="44"/>
      <c r="B33" s="44"/>
      <c r="C33" s="46">
        <f>ROUND(C32,0)</f>
        <v>33781324</v>
      </c>
    </row>
    <row r="34" spans="1:21" x14ac:dyDescent="0.25">
      <c r="A34" s="47"/>
      <c r="B34" s="47"/>
      <c r="C34" s="47"/>
      <c r="U34">
        <f>32.91+37.7</f>
        <v>70.61</v>
      </c>
    </row>
    <row r="35" spans="1:21" x14ac:dyDescent="0.25">
      <c r="A35" s="47"/>
      <c r="B35" s="47"/>
      <c r="C35" s="47"/>
    </row>
  </sheetData>
  <mergeCells count="7">
    <mergeCell ref="A1:C1"/>
    <mergeCell ref="A2:B2"/>
    <mergeCell ref="A7:A8"/>
    <mergeCell ref="I16:K16"/>
    <mergeCell ref="K4:L4"/>
    <mergeCell ref="G4:H4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Flat No. 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2024-01-08T07:47:21Z</dcterms:modified>
</cp:coreProperties>
</file>