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Salasar Kasturi Solitaire - Bhayander\"/>
    </mc:Choice>
  </mc:AlternateContent>
  <xr:revisionPtr revIDLastSave="0" documentId="13_ncr:1_{CC67E027-0929-4639-9C04-51B5128CD9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dg 5" sheetId="87" r:id="rId1"/>
    <sheet name="Total" sheetId="79" r:id="rId2"/>
    <sheet name="Rera" sheetId="90" r:id="rId3"/>
    <sheet name="Typical Floor" sheetId="85" r:id="rId4"/>
    <sheet name="IGR" sheetId="93" r:id="rId5"/>
  </sheets>
  <definedNames>
    <definedName name="_xlnm._FilterDatabase" localSheetId="0" hidden="1">'Bldg 5'!$D$1:$D$136</definedName>
  </definedNames>
  <calcPr calcId="191029"/>
</workbook>
</file>

<file path=xl/calcChain.xml><?xml version="1.0" encoding="utf-8"?>
<calcChain xmlns="http://schemas.openxmlformats.org/spreadsheetml/2006/main">
  <c r="D2" i="79" l="1"/>
  <c r="N2" i="87" l="1"/>
  <c r="M3" i="87"/>
  <c r="N3" i="87" s="1"/>
  <c r="O3" i="87" s="1"/>
  <c r="H2" i="87"/>
  <c r="I2" i="87" s="1"/>
  <c r="G3" i="87"/>
  <c r="H3" i="87" s="1"/>
  <c r="F3" i="87"/>
  <c r="K3" i="87" s="1"/>
  <c r="F4" i="87"/>
  <c r="K4" i="87" s="1"/>
  <c r="F5" i="87"/>
  <c r="K5" i="87" s="1"/>
  <c r="F6" i="87"/>
  <c r="K6" i="87" s="1"/>
  <c r="F7" i="87"/>
  <c r="K7" i="87" s="1"/>
  <c r="F8" i="87"/>
  <c r="K8" i="87" s="1"/>
  <c r="F9" i="87"/>
  <c r="K9" i="87" s="1"/>
  <c r="F10" i="87"/>
  <c r="K10" i="87" s="1"/>
  <c r="F11" i="87"/>
  <c r="K11" i="87" s="1"/>
  <c r="F12" i="87"/>
  <c r="K12" i="87" s="1"/>
  <c r="F13" i="87"/>
  <c r="K13" i="87" s="1"/>
  <c r="F14" i="87"/>
  <c r="K14" i="87" s="1"/>
  <c r="F15" i="87"/>
  <c r="K15" i="87" s="1"/>
  <c r="F16" i="87"/>
  <c r="K16" i="87" s="1"/>
  <c r="F17" i="87"/>
  <c r="K17" i="87" s="1"/>
  <c r="F18" i="87"/>
  <c r="K18" i="87" s="1"/>
  <c r="F19" i="87"/>
  <c r="K19" i="87" s="1"/>
  <c r="F20" i="87"/>
  <c r="K20" i="87" s="1"/>
  <c r="F21" i="87"/>
  <c r="K21" i="87" s="1"/>
  <c r="F22" i="87"/>
  <c r="K22" i="87" s="1"/>
  <c r="F23" i="87"/>
  <c r="K23" i="87" s="1"/>
  <c r="F24" i="87"/>
  <c r="K24" i="87" s="1"/>
  <c r="F25" i="87"/>
  <c r="K25" i="87" s="1"/>
  <c r="F26" i="87"/>
  <c r="K26" i="87" s="1"/>
  <c r="F27" i="87"/>
  <c r="K27" i="87" s="1"/>
  <c r="F28" i="87"/>
  <c r="K28" i="87" s="1"/>
  <c r="F29" i="87"/>
  <c r="K29" i="87" s="1"/>
  <c r="F30" i="87"/>
  <c r="K30" i="87" s="1"/>
  <c r="F31" i="87"/>
  <c r="K31" i="87" s="1"/>
  <c r="F32" i="87"/>
  <c r="K32" i="87" s="1"/>
  <c r="F33" i="87"/>
  <c r="K33" i="87" s="1"/>
  <c r="F34" i="87"/>
  <c r="K34" i="87" s="1"/>
  <c r="F35" i="87"/>
  <c r="K35" i="87" s="1"/>
  <c r="F36" i="87"/>
  <c r="K36" i="87" s="1"/>
  <c r="F37" i="87"/>
  <c r="K37" i="87" s="1"/>
  <c r="F38" i="87"/>
  <c r="K38" i="87" s="1"/>
  <c r="F39" i="87"/>
  <c r="K39" i="87" s="1"/>
  <c r="F40" i="87"/>
  <c r="K40" i="87" s="1"/>
  <c r="F41" i="87"/>
  <c r="K41" i="87" s="1"/>
  <c r="F42" i="87"/>
  <c r="K42" i="87" s="1"/>
  <c r="F43" i="87"/>
  <c r="K43" i="87" s="1"/>
  <c r="F44" i="87"/>
  <c r="K44" i="87" s="1"/>
  <c r="F45" i="87"/>
  <c r="K45" i="87" s="1"/>
  <c r="F46" i="87"/>
  <c r="K46" i="87" s="1"/>
  <c r="F47" i="87"/>
  <c r="K47" i="87" s="1"/>
  <c r="F48" i="87"/>
  <c r="K48" i="87" s="1"/>
  <c r="F49" i="87"/>
  <c r="K49" i="87" s="1"/>
  <c r="F50" i="87"/>
  <c r="K50" i="87" s="1"/>
  <c r="F51" i="87"/>
  <c r="K51" i="87" s="1"/>
  <c r="F52" i="87"/>
  <c r="K52" i="87" s="1"/>
  <c r="F53" i="87"/>
  <c r="K53" i="87" s="1"/>
  <c r="F54" i="87"/>
  <c r="K54" i="87" s="1"/>
  <c r="F55" i="87"/>
  <c r="K55" i="87" s="1"/>
  <c r="F56" i="87"/>
  <c r="K56" i="87" s="1"/>
  <c r="F57" i="87"/>
  <c r="K57" i="87" s="1"/>
  <c r="F58" i="87"/>
  <c r="K58" i="87" s="1"/>
  <c r="F59" i="87"/>
  <c r="K59" i="87" s="1"/>
  <c r="F60" i="87"/>
  <c r="K60" i="87" s="1"/>
  <c r="F61" i="87"/>
  <c r="K61" i="87" s="1"/>
  <c r="F62" i="87"/>
  <c r="K62" i="87" s="1"/>
  <c r="F63" i="87"/>
  <c r="K63" i="87" s="1"/>
  <c r="F64" i="87"/>
  <c r="K64" i="87" s="1"/>
  <c r="F65" i="87"/>
  <c r="K65" i="87" s="1"/>
  <c r="F66" i="87"/>
  <c r="K66" i="87" s="1"/>
  <c r="F67" i="87"/>
  <c r="K67" i="87" s="1"/>
  <c r="F68" i="87"/>
  <c r="K68" i="87" s="1"/>
  <c r="F69" i="87"/>
  <c r="K69" i="87" s="1"/>
  <c r="F70" i="87"/>
  <c r="K70" i="87" s="1"/>
  <c r="F71" i="87"/>
  <c r="K71" i="87" s="1"/>
  <c r="F72" i="87"/>
  <c r="K72" i="87" s="1"/>
  <c r="F73" i="87"/>
  <c r="K73" i="87" s="1"/>
  <c r="F74" i="87"/>
  <c r="K74" i="87" s="1"/>
  <c r="F75" i="87"/>
  <c r="K75" i="87" s="1"/>
  <c r="F76" i="87"/>
  <c r="K76" i="87" s="1"/>
  <c r="F77" i="87"/>
  <c r="K77" i="87" s="1"/>
  <c r="F78" i="87"/>
  <c r="K78" i="87" s="1"/>
  <c r="F79" i="87"/>
  <c r="K79" i="87" s="1"/>
  <c r="F80" i="87"/>
  <c r="K80" i="87" s="1"/>
  <c r="F81" i="87"/>
  <c r="K81" i="87" s="1"/>
  <c r="F82" i="87"/>
  <c r="K82" i="87" s="1"/>
  <c r="F83" i="87"/>
  <c r="K83" i="87" s="1"/>
  <c r="F84" i="87"/>
  <c r="K84" i="87" s="1"/>
  <c r="F85" i="87"/>
  <c r="K85" i="87" s="1"/>
  <c r="F86" i="87"/>
  <c r="K86" i="87" s="1"/>
  <c r="F87" i="87"/>
  <c r="K87" i="87" s="1"/>
  <c r="F88" i="87"/>
  <c r="K88" i="87" s="1"/>
  <c r="F89" i="87"/>
  <c r="K89" i="87" s="1"/>
  <c r="F90" i="87"/>
  <c r="K90" i="87" s="1"/>
  <c r="F91" i="87"/>
  <c r="K91" i="87" s="1"/>
  <c r="F92" i="87"/>
  <c r="K92" i="87" s="1"/>
  <c r="F93" i="87"/>
  <c r="K93" i="87" s="1"/>
  <c r="F94" i="87"/>
  <c r="K94" i="87" s="1"/>
  <c r="F95" i="87"/>
  <c r="K95" i="87" s="1"/>
  <c r="F96" i="87"/>
  <c r="K96" i="87" s="1"/>
  <c r="F97" i="87"/>
  <c r="K97" i="87" s="1"/>
  <c r="F98" i="87"/>
  <c r="K98" i="87" s="1"/>
  <c r="F99" i="87"/>
  <c r="K99" i="87" s="1"/>
  <c r="F2" i="87"/>
  <c r="K2" i="87" s="1"/>
  <c r="G11" i="85"/>
  <c r="G10" i="85"/>
  <c r="G9" i="85"/>
  <c r="G8" i="85"/>
  <c r="E3" i="85"/>
  <c r="E4" i="85"/>
  <c r="E5" i="85"/>
  <c r="E2" i="85"/>
  <c r="F11" i="85"/>
  <c r="F10" i="85"/>
  <c r="AG16" i="90"/>
  <c r="AF11" i="90"/>
  <c r="AF12" i="90"/>
  <c r="AF13" i="90"/>
  <c r="AF14" i="90"/>
  <c r="AF15" i="90"/>
  <c r="AF10" i="90"/>
  <c r="M4" i="87" l="1"/>
  <c r="M5" i="87" s="1"/>
  <c r="O2" i="87"/>
  <c r="N4" i="87"/>
  <c r="O4" i="87" s="1"/>
  <c r="I3" i="87"/>
  <c r="J3" i="87" s="1"/>
  <c r="G4" i="87"/>
  <c r="E100" i="87"/>
  <c r="J2" i="87"/>
  <c r="N5" i="87" l="1"/>
  <c r="O5" i="87" s="1"/>
  <c r="M6" i="87"/>
  <c r="H4" i="87"/>
  <c r="G5" i="87"/>
  <c r="I14" i="93"/>
  <c r="I15" i="93"/>
  <c r="I9" i="93"/>
  <c r="E8" i="93"/>
  <c r="E9" i="93"/>
  <c r="E10" i="93"/>
  <c r="E11" i="93"/>
  <c r="E12" i="93"/>
  <c r="E13" i="93"/>
  <c r="E14" i="93"/>
  <c r="E15" i="93"/>
  <c r="E16" i="93"/>
  <c r="E17" i="93"/>
  <c r="E18" i="93"/>
  <c r="E19" i="93"/>
  <c r="E20" i="93"/>
  <c r="E21" i="93"/>
  <c r="E22" i="93"/>
  <c r="E6" i="93"/>
  <c r="E7" i="93"/>
  <c r="M7" i="87" l="1"/>
  <c r="N6" i="87"/>
  <c r="O6" i="87" s="1"/>
  <c r="I4" i="87"/>
  <c r="J4" i="87" s="1"/>
  <c r="H5" i="87"/>
  <c r="G6" i="87"/>
  <c r="F100" i="87"/>
  <c r="D8" i="79"/>
  <c r="N7" i="87" l="1"/>
  <c r="O7" i="87" s="1"/>
  <c r="M8" i="87"/>
  <c r="I5" i="87"/>
  <c r="J5" i="87" s="1"/>
  <c r="G7" i="87"/>
  <c r="H6" i="87"/>
  <c r="K100" i="87"/>
  <c r="M9" i="87" l="1"/>
  <c r="N8" i="87"/>
  <c r="O8" i="87" s="1"/>
  <c r="I6" i="87"/>
  <c r="J6" i="87" s="1"/>
  <c r="H7" i="87"/>
  <c r="G8" i="87"/>
  <c r="J2" i="79"/>
  <c r="N9" i="87" l="1"/>
  <c r="O9" i="87" s="1"/>
  <c r="M10" i="87"/>
  <c r="I7" i="87"/>
  <c r="J7" i="87" s="1"/>
  <c r="G9" i="87"/>
  <c r="H8" i="87"/>
  <c r="L2" i="79"/>
  <c r="M11" i="87" l="1"/>
  <c r="N10" i="87"/>
  <c r="O10" i="87" s="1"/>
  <c r="I8" i="87"/>
  <c r="J8" i="87" s="1"/>
  <c r="H9" i="87"/>
  <c r="G10" i="87"/>
  <c r="M12" i="87" l="1"/>
  <c r="N11" i="87"/>
  <c r="O11" i="87" s="1"/>
  <c r="I9" i="87"/>
  <c r="J9" i="87" s="1"/>
  <c r="G11" i="87"/>
  <c r="H10" i="87"/>
  <c r="I10" i="87" s="1"/>
  <c r="M13" i="87" l="1"/>
  <c r="N12" i="87"/>
  <c r="O12" i="87" s="1"/>
  <c r="G12" i="87"/>
  <c r="H11" i="87"/>
  <c r="M14" i="87" l="1"/>
  <c r="N13" i="87"/>
  <c r="O13" i="87" s="1"/>
  <c r="I11" i="87"/>
  <c r="J11" i="87" s="1"/>
  <c r="G13" i="87"/>
  <c r="H12" i="87"/>
  <c r="J10" i="87"/>
  <c r="M15" i="87" l="1"/>
  <c r="N14" i="87"/>
  <c r="O14" i="87" s="1"/>
  <c r="I12" i="87"/>
  <c r="J12" i="87" s="1"/>
  <c r="H13" i="87"/>
  <c r="G14" i="87"/>
  <c r="M16" i="87" l="1"/>
  <c r="N15" i="87"/>
  <c r="O15" i="87" s="1"/>
  <c r="I13" i="87"/>
  <c r="J13" i="87" s="1"/>
  <c r="G15" i="87"/>
  <c r="H14" i="87"/>
  <c r="I14" i="87" s="1"/>
  <c r="M17" i="87" l="1"/>
  <c r="N16" i="87"/>
  <c r="O16" i="87" s="1"/>
  <c r="G16" i="87"/>
  <c r="H15" i="87"/>
  <c r="N17" i="87" l="1"/>
  <c r="O17" i="87" s="1"/>
  <c r="M18" i="87"/>
  <c r="I15" i="87"/>
  <c r="J15" i="87" s="1"/>
  <c r="G17" i="87"/>
  <c r="H16" i="87"/>
  <c r="J14" i="87"/>
  <c r="M19" i="87" l="1"/>
  <c r="N18" i="87"/>
  <c r="O18" i="87" s="1"/>
  <c r="I16" i="87"/>
  <c r="J16" i="87" s="1"/>
  <c r="H17" i="87"/>
  <c r="I17" i="87" s="1"/>
  <c r="G18" i="87"/>
  <c r="M20" i="87" l="1"/>
  <c r="N19" i="87"/>
  <c r="O19" i="87" s="1"/>
  <c r="G19" i="87"/>
  <c r="H18" i="87"/>
  <c r="J17" i="87"/>
  <c r="M21" i="87" l="1"/>
  <c r="N20" i="87"/>
  <c r="O20" i="87" s="1"/>
  <c r="I18" i="87"/>
  <c r="J18" i="87" s="1"/>
  <c r="G20" i="87"/>
  <c r="H19" i="87"/>
  <c r="I19" i="87" s="1"/>
  <c r="M22" i="87" l="1"/>
  <c r="N21" i="87"/>
  <c r="O21" i="87" s="1"/>
  <c r="J19" i="87"/>
  <c r="G21" i="87"/>
  <c r="H20" i="87"/>
  <c r="N22" i="87" l="1"/>
  <c r="O22" i="87" s="1"/>
  <c r="M23" i="87"/>
  <c r="I20" i="87"/>
  <c r="J20" i="87" s="1"/>
  <c r="H21" i="87"/>
  <c r="G22" i="87"/>
  <c r="N23" i="87" l="1"/>
  <c r="O23" i="87" s="1"/>
  <c r="M24" i="87"/>
  <c r="I21" i="87"/>
  <c r="J21" i="87" s="1"/>
  <c r="G23" i="87"/>
  <c r="H22" i="87"/>
  <c r="N24" i="87" l="1"/>
  <c r="O24" i="87" s="1"/>
  <c r="M25" i="87"/>
  <c r="I22" i="87"/>
  <c r="J22" i="87" s="1"/>
  <c r="G24" i="87"/>
  <c r="H23" i="87"/>
  <c r="M26" i="87" l="1"/>
  <c r="N25" i="87"/>
  <c r="O25" i="87" s="1"/>
  <c r="I23" i="87"/>
  <c r="J23" i="87" s="1"/>
  <c r="G25" i="87"/>
  <c r="H24" i="87"/>
  <c r="N26" i="87" l="1"/>
  <c r="O26" i="87" s="1"/>
  <c r="M27" i="87"/>
  <c r="I24" i="87"/>
  <c r="J24" i="87" s="1"/>
  <c r="H25" i="87"/>
  <c r="G26" i="87"/>
  <c r="N27" i="87" l="1"/>
  <c r="O27" i="87" s="1"/>
  <c r="M28" i="87"/>
  <c r="I25" i="87"/>
  <c r="J25" i="87" s="1"/>
  <c r="G27" i="87"/>
  <c r="H26" i="87"/>
  <c r="N28" i="87" l="1"/>
  <c r="O28" i="87" s="1"/>
  <c r="M29" i="87"/>
  <c r="I26" i="87"/>
  <c r="J26" i="87" s="1"/>
  <c r="G28" i="87"/>
  <c r="H27" i="87"/>
  <c r="N29" i="87" l="1"/>
  <c r="O29" i="87" s="1"/>
  <c r="M30" i="87"/>
  <c r="I27" i="87"/>
  <c r="J27" i="87" s="1"/>
  <c r="G29" i="87"/>
  <c r="H28" i="87"/>
  <c r="N30" i="87" l="1"/>
  <c r="O30" i="87" s="1"/>
  <c r="M31" i="87"/>
  <c r="I28" i="87"/>
  <c r="J28" i="87" s="1"/>
  <c r="H29" i="87"/>
  <c r="G30" i="87"/>
  <c r="N31" i="87" l="1"/>
  <c r="O31" i="87" s="1"/>
  <c r="M32" i="87"/>
  <c r="I29" i="87"/>
  <c r="J29" i="87" s="1"/>
  <c r="G31" i="87"/>
  <c r="H30" i="87"/>
  <c r="N32" i="87" l="1"/>
  <c r="O32" i="87" s="1"/>
  <c r="M33" i="87"/>
  <c r="I30" i="87"/>
  <c r="J30" i="87" s="1"/>
  <c r="G32" i="87"/>
  <c r="H31" i="87"/>
  <c r="M34" i="87" l="1"/>
  <c r="N33" i="87"/>
  <c r="O33" i="87" s="1"/>
  <c r="I31" i="87"/>
  <c r="J31" i="87" s="1"/>
  <c r="G33" i="87"/>
  <c r="H32" i="87"/>
  <c r="N34" i="87" l="1"/>
  <c r="O34" i="87" s="1"/>
  <c r="M35" i="87"/>
  <c r="I32" i="87"/>
  <c r="J32" i="87" s="1"/>
  <c r="H33" i="87"/>
  <c r="G34" i="87"/>
  <c r="N35" i="87" l="1"/>
  <c r="O35" i="87" s="1"/>
  <c r="M36" i="87"/>
  <c r="I33" i="87"/>
  <c r="J33" i="87" s="1"/>
  <c r="G35" i="87"/>
  <c r="H34" i="87"/>
  <c r="N36" i="87" l="1"/>
  <c r="O36" i="87" s="1"/>
  <c r="M37" i="87"/>
  <c r="I34" i="87"/>
  <c r="J34" i="87" s="1"/>
  <c r="G36" i="87"/>
  <c r="H35" i="87"/>
  <c r="M38" i="87" l="1"/>
  <c r="N37" i="87"/>
  <c r="O37" i="87" s="1"/>
  <c r="I35" i="87"/>
  <c r="J35" i="87" s="1"/>
  <c r="G37" i="87"/>
  <c r="H36" i="87"/>
  <c r="M39" i="87" l="1"/>
  <c r="N38" i="87"/>
  <c r="O38" i="87" s="1"/>
  <c r="I36" i="87"/>
  <c r="J36" i="87" s="1"/>
  <c r="H37" i="87"/>
  <c r="G38" i="87"/>
  <c r="M40" i="87" l="1"/>
  <c r="N39" i="87"/>
  <c r="O39" i="87" s="1"/>
  <c r="I37" i="87"/>
  <c r="J37" i="87" s="1"/>
  <c r="G39" i="87"/>
  <c r="H38" i="87"/>
  <c r="M41" i="87" l="1"/>
  <c r="N40" i="87"/>
  <c r="O40" i="87" s="1"/>
  <c r="I38" i="87"/>
  <c r="J38" i="87" s="1"/>
  <c r="G40" i="87"/>
  <c r="H39" i="87"/>
  <c r="M42" i="87" l="1"/>
  <c r="N41" i="87"/>
  <c r="O41" i="87" s="1"/>
  <c r="I39" i="87"/>
  <c r="J39" i="87" s="1"/>
  <c r="G41" i="87"/>
  <c r="H40" i="87"/>
  <c r="N42" i="87" l="1"/>
  <c r="O42" i="87" s="1"/>
  <c r="M43" i="87"/>
  <c r="I40" i="87"/>
  <c r="J40" i="87" s="1"/>
  <c r="H41" i="87"/>
  <c r="G42" i="87"/>
  <c r="M44" i="87" l="1"/>
  <c r="N43" i="87"/>
  <c r="O43" i="87" s="1"/>
  <c r="I41" i="87"/>
  <c r="J41" i="87" s="1"/>
  <c r="G43" i="87"/>
  <c r="H42" i="87"/>
  <c r="N44" i="87" l="1"/>
  <c r="O44" i="87" s="1"/>
  <c r="M45" i="87"/>
  <c r="I42" i="87"/>
  <c r="J42" i="87" s="1"/>
  <c r="G44" i="87"/>
  <c r="H43" i="87"/>
  <c r="N45" i="87" l="1"/>
  <c r="O45" i="87" s="1"/>
  <c r="M46" i="87"/>
  <c r="I43" i="87"/>
  <c r="J43" i="87" s="1"/>
  <c r="G45" i="87"/>
  <c r="H44" i="87"/>
  <c r="N46" i="87" l="1"/>
  <c r="O46" i="87" s="1"/>
  <c r="M47" i="87"/>
  <c r="I44" i="87"/>
  <c r="J44" i="87" s="1"/>
  <c r="H45" i="87"/>
  <c r="G46" i="87"/>
  <c r="M48" i="87" l="1"/>
  <c r="N47" i="87"/>
  <c r="O47" i="87" s="1"/>
  <c r="I45" i="87"/>
  <c r="J45" i="87" s="1"/>
  <c r="G47" i="87"/>
  <c r="H46" i="87"/>
  <c r="M49" i="87" l="1"/>
  <c r="N48" i="87"/>
  <c r="O48" i="87" s="1"/>
  <c r="I46" i="87"/>
  <c r="J46" i="87" s="1"/>
  <c r="G48" i="87"/>
  <c r="H47" i="87"/>
  <c r="M50" i="87" l="1"/>
  <c r="N49" i="87"/>
  <c r="O49" i="87" s="1"/>
  <c r="I47" i="87"/>
  <c r="J47" i="87" s="1"/>
  <c r="G49" i="87"/>
  <c r="H48" i="87"/>
  <c r="M51" i="87" l="1"/>
  <c r="N50" i="87"/>
  <c r="O50" i="87" s="1"/>
  <c r="I48" i="87"/>
  <c r="J48" i="87" s="1"/>
  <c r="H49" i="87"/>
  <c r="G50" i="87"/>
  <c r="M52" i="87" l="1"/>
  <c r="N51" i="87"/>
  <c r="O51" i="87" s="1"/>
  <c r="I49" i="87"/>
  <c r="J49" i="87" s="1"/>
  <c r="G51" i="87"/>
  <c r="H50" i="87"/>
  <c r="N52" i="87" l="1"/>
  <c r="O52" i="87" s="1"/>
  <c r="M53" i="87"/>
  <c r="I50" i="87"/>
  <c r="J50" i="87" s="1"/>
  <c r="G52" i="87"/>
  <c r="H51" i="87"/>
  <c r="N53" i="87" l="1"/>
  <c r="O53" i="87" s="1"/>
  <c r="M54" i="87"/>
  <c r="I51" i="87"/>
  <c r="J51" i="87" s="1"/>
  <c r="G53" i="87"/>
  <c r="H52" i="87"/>
  <c r="M55" i="87" l="1"/>
  <c r="N54" i="87"/>
  <c r="O54" i="87" s="1"/>
  <c r="I52" i="87"/>
  <c r="J52" i="87" s="1"/>
  <c r="H53" i="87"/>
  <c r="G54" i="87"/>
  <c r="M56" i="87" l="1"/>
  <c r="N55" i="87"/>
  <c r="O55" i="87" s="1"/>
  <c r="I53" i="87"/>
  <c r="J53" i="87" s="1"/>
  <c r="G55" i="87"/>
  <c r="H54" i="87"/>
  <c r="M57" i="87" l="1"/>
  <c r="N56" i="87"/>
  <c r="O56" i="87" s="1"/>
  <c r="I54" i="87"/>
  <c r="J54" i="87" s="1"/>
  <c r="G56" i="87"/>
  <c r="H55" i="87"/>
  <c r="N57" i="87" l="1"/>
  <c r="O57" i="87" s="1"/>
  <c r="M58" i="87"/>
  <c r="I55" i="87"/>
  <c r="J55" i="87" s="1"/>
  <c r="G57" i="87"/>
  <c r="H56" i="87"/>
  <c r="M59" i="87" l="1"/>
  <c r="N58" i="87"/>
  <c r="O58" i="87" s="1"/>
  <c r="I56" i="87"/>
  <c r="J56" i="87" s="1"/>
  <c r="H57" i="87"/>
  <c r="G58" i="87"/>
  <c r="M60" i="87" l="1"/>
  <c r="N59" i="87"/>
  <c r="O59" i="87" s="1"/>
  <c r="I57" i="87"/>
  <c r="J57" i="87" s="1"/>
  <c r="G59" i="87"/>
  <c r="H58" i="87"/>
  <c r="M61" i="87" l="1"/>
  <c r="N60" i="87"/>
  <c r="O60" i="87" s="1"/>
  <c r="I58" i="87"/>
  <c r="J58" i="87" s="1"/>
  <c r="G60" i="87"/>
  <c r="H59" i="87"/>
  <c r="M62" i="87" l="1"/>
  <c r="N61" i="87"/>
  <c r="O61" i="87" s="1"/>
  <c r="I59" i="87"/>
  <c r="J59" i="87" s="1"/>
  <c r="G61" i="87"/>
  <c r="H60" i="87"/>
  <c r="M63" i="87" l="1"/>
  <c r="N62" i="87"/>
  <c r="O62" i="87" s="1"/>
  <c r="I60" i="87"/>
  <c r="J60" i="87" s="1"/>
  <c r="H61" i="87"/>
  <c r="G62" i="87"/>
  <c r="M64" i="87" l="1"/>
  <c r="N63" i="87"/>
  <c r="O63" i="87" s="1"/>
  <c r="I61" i="87"/>
  <c r="J61" i="87" s="1"/>
  <c r="G63" i="87"/>
  <c r="H62" i="87"/>
  <c r="M65" i="87" l="1"/>
  <c r="N64" i="87"/>
  <c r="O64" i="87" s="1"/>
  <c r="I62" i="87"/>
  <c r="J62" i="87" s="1"/>
  <c r="G64" i="87"/>
  <c r="H63" i="87"/>
  <c r="M66" i="87" l="1"/>
  <c r="N65" i="87"/>
  <c r="O65" i="87" s="1"/>
  <c r="I63" i="87"/>
  <c r="J63" i="87" s="1"/>
  <c r="G65" i="87"/>
  <c r="H64" i="87"/>
  <c r="M67" i="87" l="1"/>
  <c r="N66" i="87"/>
  <c r="O66" i="87" s="1"/>
  <c r="I64" i="87"/>
  <c r="J64" i="87" s="1"/>
  <c r="G66" i="87"/>
  <c r="H65" i="87"/>
  <c r="N67" i="87" l="1"/>
  <c r="O67" i="87" s="1"/>
  <c r="M68" i="87"/>
  <c r="I65" i="87"/>
  <c r="J65" i="87" s="1"/>
  <c r="G67" i="87"/>
  <c r="H66" i="87"/>
  <c r="M69" i="87" l="1"/>
  <c r="N68" i="87"/>
  <c r="O68" i="87" s="1"/>
  <c r="I66" i="87"/>
  <c r="J66" i="87" s="1"/>
  <c r="G68" i="87"/>
  <c r="H67" i="87"/>
  <c r="N69" i="87" l="1"/>
  <c r="O69" i="87" s="1"/>
  <c r="M70" i="87"/>
  <c r="I67" i="87"/>
  <c r="J67" i="87" s="1"/>
  <c r="G69" i="87"/>
  <c r="H68" i="87"/>
  <c r="M71" i="87" l="1"/>
  <c r="N70" i="87"/>
  <c r="O70" i="87" s="1"/>
  <c r="I68" i="87"/>
  <c r="J68" i="87" s="1"/>
  <c r="H69" i="87"/>
  <c r="G70" i="87"/>
  <c r="M72" i="87" l="1"/>
  <c r="N71" i="87"/>
  <c r="O71" i="87" s="1"/>
  <c r="I69" i="87"/>
  <c r="J69" i="87" s="1"/>
  <c r="G71" i="87"/>
  <c r="H70" i="87"/>
  <c r="M73" i="87" l="1"/>
  <c r="N72" i="87"/>
  <c r="O72" i="87" s="1"/>
  <c r="I70" i="87"/>
  <c r="J70" i="87" s="1"/>
  <c r="G72" i="87"/>
  <c r="H71" i="87"/>
  <c r="N73" i="87" l="1"/>
  <c r="O73" i="87" s="1"/>
  <c r="M74" i="87"/>
  <c r="I71" i="87"/>
  <c r="J71" i="87" s="1"/>
  <c r="G73" i="87"/>
  <c r="H72" i="87"/>
  <c r="M75" i="87" l="1"/>
  <c r="N74" i="87"/>
  <c r="O74" i="87" s="1"/>
  <c r="I72" i="87"/>
  <c r="J72" i="87" s="1"/>
  <c r="H73" i="87"/>
  <c r="G74" i="87"/>
  <c r="M76" i="87" l="1"/>
  <c r="N75" i="87"/>
  <c r="O75" i="87" s="1"/>
  <c r="I73" i="87"/>
  <c r="J73" i="87" s="1"/>
  <c r="G75" i="87"/>
  <c r="H74" i="87"/>
  <c r="M77" i="87" l="1"/>
  <c r="N76" i="87"/>
  <c r="O76" i="87" s="1"/>
  <c r="I74" i="87"/>
  <c r="J74" i="87" s="1"/>
  <c r="G76" i="87"/>
  <c r="H75" i="87"/>
  <c r="M78" i="87" l="1"/>
  <c r="N77" i="87"/>
  <c r="O77" i="87" s="1"/>
  <c r="I75" i="87"/>
  <c r="J75" i="87" s="1"/>
  <c r="G77" i="87"/>
  <c r="H76" i="87"/>
  <c r="N78" i="87" l="1"/>
  <c r="O78" i="87" s="1"/>
  <c r="M79" i="87"/>
  <c r="I76" i="87"/>
  <c r="J76" i="87" s="1"/>
  <c r="H77" i="87"/>
  <c r="G78" i="87"/>
  <c r="N79" i="87" l="1"/>
  <c r="O79" i="87" s="1"/>
  <c r="M80" i="87"/>
  <c r="I77" i="87"/>
  <c r="J77" i="87" s="1"/>
  <c r="G79" i="87"/>
  <c r="H78" i="87"/>
  <c r="M81" i="87" l="1"/>
  <c r="N80" i="87"/>
  <c r="O80" i="87" s="1"/>
  <c r="I78" i="87"/>
  <c r="J78" i="87" s="1"/>
  <c r="G80" i="87"/>
  <c r="H79" i="87"/>
  <c r="N81" i="87" l="1"/>
  <c r="O81" i="87" s="1"/>
  <c r="M82" i="87"/>
  <c r="I79" i="87"/>
  <c r="J79" i="87" s="1"/>
  <c r="G81" i="87"/>
  <c r="H80" i="87"/>
  <c r="M83" i="87" l="1"/>
  <c r="N82" i="87"/>
  <c r="O82" i="87" s="1"/>
  <c r="I80" i="87"/>
  <c r="J80" i="87" s="1"/>
  <c r="H81" i="87"/>
  <c r="G82" i="87"/>
  <c r="M84" i="87" l="1"/>
  <c r="N83" i="87"/>
  <c r="O83" i="87" s="1"/>
  <c r="I81" i="87"/>
  <c r="J81" i="87" s="1"/>
  <c r="G83" i="87"/>
  <c r="H82" i="87"/>
  <c r="M85" i="87" l="1"/>
  <c r="N84" i="87"/>
  <c r="O84" i="87" s="1"/>
  <c r="I82" i="87"/>
  <c r="J82" i="87" s="1"/>
  <c r="G84" i="87"/>
  <c r="H83" i="87"/>
  <c r="N85" i="87" l="1"/>
  <c r="O85" i="87" s="1"/>
  <c r="M86" i="87"/>
  <c r="I83" i="87"/>
  <c r="J83" i="87" s="1"/>
  <c r="G85" i="87"/>
  <c r="H84" i="87"/>
  <c r="M87" i="87" l="1"/>
  <c r="N86" i="87"/>
  <c r="O86" i="87" s="1"/>
  <c r="I84" i="87"/>
  <c r="J84" i="87" s="1"/>
  <c r="H85" i="87"/>
  <c r="G86" i="87"/>
  <c r="M88" i="87" l="1"/>
  <c r="N87" i="87"/>
  <c r="O87" i="87" s="1"/>
  <c r="I85" i="87"/>
  <c r="J85" i="87" s="1"/>
  <c r="G87" i="87"/>
  <c r="H86" i="87"/>
  <c r="M89" i="87" l="1"/>
  <c r="N88" i="87"/>
  <c r="O88" i="87" s="1"/>
  <c r="I86" i="87"/>
  <c r="J86" i="87" s="1"/>
  <c r="G88" i="87"/>
  <c r="H87" i="87"/>
  <c r="N89" i="87" l="1"/>
  <c r="O89" i="87" s="1"/>
  <c r="M90" i="87"/>
  <c r="I87" i="87"/>
  <c r="J87" i="87" s="1"/>
  <c r="G89" i="87"/>
  <c r="H88" i="87"/>
  <c r="M91" i="87" l="1"/>
  <c r="N90" i="87"/>
  <c r="O90" i="87" s="1"/>
  <c r="I88" i="87"/>
  <c r="J88" i="87" s="1"/>
  <c r="H89" i="87"/>
  <c r="G90" i="87"/>
  <c r="M92" i="87" l="1"/>
  <c r="N91" i="87"/>
  <c r="O91" i="87" s="1"/>
  <c r="I89" i="87"/>
  <c r="J89" i="87" s="1"/>
  <c r="G91" i="87"/>
  <c r="H90" i="87"/>
  <c r="M93" i="87" l="1"/>
  <c r="N92" i="87"/>
  <c r="O92" i="87" s="1"/>
  <c r="I90" i="87"/>
  <c r="J90" i="87" s="1"/>
  <c r="G92" i="87"/>
  <c r="H91" i="87"/>
  <c r="M94" i="87" l="1"/>
  <c r="N93" i="87"/>
  <c r="O93" i="87" s="1"/>
  <c r="I91" i="87"/>
  <c r="J91" i="87" s="1"/>
  <c r="G93" i="87"/>
  <c r="H92" i="87"/>
  <c r="N94" i="87" l="1"/>
  <c r="O94" i="87" s="1"/>
  <c r="M95" i="87"/>
  <c r="I92" i="87"/>
  <c r="J92" i="87" s="1"/>
  <c r="H93" i="87"/>
  <c r="G94" i="87"/>
  <c r="N95" i="87" l="1"/>
  <c r="O95" i="87" s="1"/>
  <c r="M96" i="87"/>
  <c r="I93" i="87"/>
  <c r="J93" i="87" s="1"/>
  <c r="G95" i="87"/>
  <c r="H94" i="87"/>
  <c r="N96" i="87" l="1"/>
  <c r="O96" i="87" s="1"/>
  <c r="M97" i="87"/>
  <c r="I94" i="87"/>
  <c r="J94" i="87" s="1"/>
  <c r="G96" i="87"/>
  <c r="H95" i="87"/>
  <c r="M98" i="87" l="1"/>
  <c r="N97" i="87"/>
  <c r="O97" i="87" s="1"/>
  <c r="I95" i="87"/>
  <c r="J95" i="87" s="1"/>
  <c r="G97" i="87"/>
  <c r="H96" i="87"/>
  <c r="M99" i="87" l="1"/>
  <c r="N99" i="87" s="1"/>
  <c r="N98" i="87"/>
  <c r="O98" i="87" s="1"/>
  <c r="O99" i="87"/>
  <c r="O100" i="87" s="1"/>
  <c r="N100" i="87"/>
  <c r="I96" i="87"/>
  <c r="J96" i="87" s="1"/>
  <c r="H97" i="87"/>
  <c r="G98" i="87"/>
  <c r="I97" i="87" l="1"/>
  <c r="J97" i="87" s="1"/>
  <c r="H98" i="87"/>
  <c r="G99" i="87"/>
  <c r="N105" i="87" s="1"/>
  <c r="I98" i="87" l="1"/>
  <c r="J98" i="87" s="1"/>
  <c r="H99" i="87"/>
  <c r="I99" i="87" s="1"/>
  <c r="H100" i="87" l="1"/>
  <c r="J99" i="87" l="1"/>
  <c r="I100" i="87"/>
</calcChain>
</file>

<file path=xl/sharedStrings.xml><?xml version="1.0" encoding="utf-8"?>
<sst xmlns="http://schemas.openxmlformats.org/spreadsheetml/2006/main" count="148" uniqueCount="38">
  <si>
    <t>Flat No.</t>
  </si>
  <si>
    <t>Sr. No.</t>
  </si>
  <si>
    <t>Floor No.</t>
  </si>
  <si>
    <t>Total</t>
  </si>
  <si>
    <t>Sr.</t>
  </si>
  <si>
    <t>Total Flats</t>
  </si>
  <si>
    <t>CA</t>
  </si>
  <si>
    <t>BUA</t>
  </si>
  <si>
    <t>Value</t>
  </si>
  <si>
    <t xml:space="preserve">RV </t>
  </si>
  <si>
    <t xml:space="preserve">Built up Area in 
Sq. Ft. 
</t>
  </si>
  <si>
    <t>2BHK</t>
  </si>
  <si>
    <t>Comp</t>
  </si>
  <si>
    <t>2 BHK</t>
  </si>
  <si>
    <t>3 BHK</t>
  </si>
  <si>
    <t xml:space="preserve"> As per Approved Plan / RERA Carpet Area in 
Sq. Ft.                      
</t>
  </si>
  <si>
    <t>Rate</t>
  </si>
  <si>
    <r>
      <t xml:space="preserve">Rate per 
Sq. ft. on Total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</si>
  <si>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</si>
  <si>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</si>
  <si>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</si>
  <si>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</si>
  <si>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t>Bldg</t>
  </si>
  <si>
    <t>3BHK</t>
  </si>
  <si>
    <t xml:space="preserve">5BHK </t>
  </si>
  <si>
    <t>Typical -4 to 26th Flr</t>
  </si>
  <si>
    <t>Tot - 4</t>
  </si>
  <si>
    <t>27th Flr</t>
  </si>
  <si>
    <t>Tot 4</t>
  </si>
  <si>
    <t>5 BHK</t>
  </si>
  <si>
    <t>27th &amp; 28th flr Duplex</t>
  </si>
  <si>
    <t>2703 &amp; 2803</t>
  </si>
  <si>
    <t>2704 &amp; 2804</t>
  </si>
  <si>
    <t>27 &amp; 28</t>
  </si>
  <si>
    <t>2% loading</t>
  </si>
  <si>
    <t>30 Rs. 5th flr</t>
  </si>
  <si>
    <t>Comp.</t>
  </si>
  <si>
    <t xml:space="preserve">   2  BHK - 50                                         3 BHK - 46                              5 BHK - 02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</si>
</sst>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color rgb="FF333333"/>
      <name val="Open Sans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7"/>
      <color theme="1"/>
      <name val="Arial Narrow"/>
      <family val="2"/>
    </font>
    <font>
      <sz val="11"/>
      <color rgb="FF333333"/>
      <name val="Arial"/>
      <family val="2"/>
    </font>
    <font>
      <sz val="8"/>
      <name val="Calibri"/>
      <family val="2"/>
      <scheme val="minor"/>
    </font>
    <font>
      <b/>
      <sz val="7"/>
      <color theme="1"/>
      <name val="Rupee Foradian"/>
      <family val="2"/>
    </font>
    <font>
      <b/>
      <sz val="7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7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1" fontId="0" fillId="0" borderId="0" xfId="0" applyNumberFormat="1"/>
    <xf numFmtId="0" fontId="3" fillId="0" borderId="0" xfId="0" applyFont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1" fontId="7" fillId="0" borderId="0" xfId="0" applyNumberFormat="1" applyFont="1" applyAlignment="1">
      <alignment horizontal="center"/>
    </xf>
    <xf numFmtId="0" fontId="7" fillId="0" borderId="0" xfId="0" applyFont="1"/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0" fillId="0" borderId="9" xfId="0" applyFont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43" fontId="0" fillId="0" borderId="0" xfId="1" applyFont="1"/>
    <xf numFmtId="0" fontId="4" fillId="0" borderId="0" xfId="0" applyFont="1"/>
    <xf numFmtId="43" fontId="3" fillId="0" borderId="0" xfId="0" applyNumberFormat="1" applyFont="1" applyAlignment="1">
      <alignment horizontal="center"/>
    </xf>
    <xf numFmtId="1" fontId="6" fillId="4" borderId="2" xfId="0" applyNumberFormat="1" applyFont="1" applyFill="1" applyBorder="1" applyAlignment="1">
      <alignment horizontal="center"/>
    </xf>
    <xf numFmtId="43" fontId="7" fillId="0" borderId="1" xfId="1" applyFont="1" applyBorder="1" applyAlignment="1">
      <alignment horizontal="center"/>
    </xf>
    <xf numFmtId="0" fontId="4" fillId="5" borderId="0" xfId="0" applyFont="1" applyFill="1"/>
    <xf numFmtId="0" fontId="5" fillId="2" borderId="7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43" fontId="14" fillId="0" borderId="0" xfId="1" applyFont="1"/>
    <xf numFmtId="43" fontId="14" fillId="0" borderId="0" xfId="0" applyNumberFormat="1" applyFont="1"/>
    <xf numFmtId="43" fontId="2" fillId="0" borderId="0" xfId="0" applyNumberFormat="1" applyFont="1"/>
    <xf numFmtId="43" fontId="2" fillId="0" borderId="0" xfId="1" applyFont="1"/>
    <xf numFmtId="1" fontId="2" fillId="0" borderId="0" xfId="0" applyNumberFormat="1" applyFont="1"/>
    <xf numFmtId="0" fontId="15" fillId="0" borderId="4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43" fontId="7" fillId="0" borderId="1" xfId="1" applyFont="1" applyFill="1" applyBorder="1" applyAlignment="1">
      <alignment horizontal="left"/>
    </xf>
    <xf numFmtId="43" fontId="7" fillId="0" borderId="1" xfId="1" applyFont="1" applyFill="1" applyBorder="1" applyAlignment="1">
      <alignment horizontal="center"/>
    </xf>
    <xf numFmtId="1" fontId="7" fillId="0" borderId="1" xfId="2" applyNumberFormat="1" applyFont="1" applyFill="1" applyBorder="1" applyAlignment="1">
      <alignment horizontal="center" vertical="top" wrapText="1"/>
    </xf>
    <xf numFmtId="164" fontId="7" fillId="0" borderId="1" xfId="1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43" fontId="6" fillId="0" borderId="1" xfId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43" fontId="7" fillId="0" borderId="0" xfId="1" applyFont="1" applyFill="1" applyBorder="1" applyAlignment="1">
      <alignment horizontal="center"/>
    </xf>
    <xf numFmtId="1" fontId="7" fillId="0" borderId="0" xfId="2" applyNumberFormat="1" applyFont="1" applyFill="1" applyAlignment="1">
      <alignment horizontal="center" vertical="top" wrapText="1"/>
    </xf>
    <xf numFmtId="164" fontId="7" fillId="0" borderId="0" xfId="1" applyNumberFormat="1" applyFont="1" applyFill="1" applyBorder="1" applyAlignment="1">
      <alignment horizontal="center"/>
    </xf>
    <xf numFmtId="43" fontId="6" fillId="0" borderId="0" xfId="0" applyNumberFormat="1" applyFont="1" applyFill="1" applyAlignment="1">
      <alignment horizontal="center"/>
    </xf>
    <xf numFmtId="1" fontId="7" fillId="0" borderId="0" xfId="0" applyNumberFormat="1" applyFont="1" applyFill="1" applyAlignment="1">
      <alignment horizontal="center" vertical="top" wrapText="1"/>
    </xf>
    <xf numFmtId="164" fontId="6" fillId="0" borderId="0" xfId="0" applyNumberFormat="1" applyFont="1" applyFill="1" applyAlignment="1">
      <alignment horizontal="center"/>
    </xf>
    <xf numFmtId="0" fontId="0" fillId="0" borderId="0" xfId="0" applyFill="1"/>
    <xf numFmtId="43" fontId="0" fillId="0" borderId="0" xfId="0" applyNumberFormat="1" applyFill="1"/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" fontId="6" fillId="6" borderId="2" xfId="0" applyNumberFormat="1" applyFont="1" applyFill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43" fontId="6" fillId="0" borderId="1" xfId="0" applyNumberFormat="1" applyFont="1" applyBorder="1" applyAlignment="1">
      <alignment horizontal="center" vertical="center"/>
    </xf>
    <xf numFmtId="43" fontId="6" fillId="0" borderId="2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0" fillId="0" borderId="0" xfId="0" applyNumberFormat="1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27</xdr:col>
      <xdr:colOff>190500</xdr:colOff>
      <xdr:row>28</xdr:row>
      <xdr:rowOff>133351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6BCD76D-DFF9-C812-0B5F-938FCC5B21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646" t="31013" r="5326" b="14087"/>
        <a:stretch/>
      </xdr:blipFill>
      <xdr:spPr>
        <a:xfrm>
          <a:off x="0" y="0"/>
          <a:ext cx="16649700" cy="56483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6"/>
  <sheetViews>
    <sheetView tabSelected="1" zoomScale="145" zoomScaleNormal="145" workbookViewId="0">
      <selection activeCell="L17" sqref="L17"/>
    </sheetView>
  </sheetViews>
  <sheetFormatPr defaultRowHeight="15" x14ac:dyDescent="0.25"/>
  <cols>
    <col min="1" max="1" width="4" style="7" customWidth="1"/>
    <col min="2" max="2" width="5.140625" style="7" customWidth="1"/>
    <col min="3" max="3" width="4.85546875" style="17" customWidth="1"/>
    <col min="4" max="4" width="6.28515625" style="7" customWidth="1"/>
    <col min="5" max="5" width="6.140625" style="7" customWidth="1"/>
    <col min="6" max="6" width="6" customWidth="1"/>
    <col min="7" max="7" width="6.5703125" style="57" customWidth="1"/>
    <col min="8" max="8" width="15.85546875" style="57" customWidth="1"/>
    <col min="9" max="9" width="15.42578125" style="57" customWidth="1"/>
    <col min="10" max="10" width="7.7109375" style="57" customWidth="1"/>
    <col min="11" max="11" width="10.7109375" style="57" customWidth="1"/>
    <col min="12" max="12" width="9.7109375" bestFit="1" customWidth="1"/>
    <col min="14" max="14" width="14.7109375" customWidth="1"/>
    <col min="15" max="15" width="14.85546875" bestFit="1" customWidth="1"/>
    <col min="16" max="16" width="12" style="2" bestFit="1" customWidth="1"/>
    <col min="17" max="17" width="16.140625" customWidth="1"/>
  </cols>
  <sheetData>
    <row r="1" spans="1:18" ht="63.75" customHeight="1" x14ac:dyDescent="0.25">
      <c r="A1" s="9" t="s">
        <v>1</v>
      </c>
      <c r="B1" s="9" t="s">
        <v>0</v>
      </c>
      <c r="C1" s="8" t="s">
        <v>2</v>
      </c>
      <c r="D1" s="8" t="s">
        <v>12</v>
      </c>
      <c r="E1" s="8" t="s">
        <v>15</v>
      </c>
      <c r="F1" s="8" t="s">
        <v>10</v>
      </c>
      <c r="G1" s="39" t="s">
        <v>17</v>
      </c>
      <c r="H1" s="40" t="s">
        <v>18</v>
      </c>
      <c r="I1" s="41" t="s">
        <v>19</v>
      </c>
      <c r="J1" s="41" t="s">
        <v>20</v>
      </c>
      <c r="K1" s="41" t="s">
        <v>21</v>
      </c>
      <c r="L1" s="5"/>
    </row>
    <row r="2" spans="1:18" ht="16.5" x14ac:dyDescent="0.3">
      <c r="A2" s="11">
        <v>1</v>
      </c>
      <c r="B2" s="4">
        <v>401</v>
      </c>
      <c r="C2" s="4">
        <v>4</v>
      </c>
      <c r="D2" s="4" t="s">
        <v>13</v>
      </c>
      <c r="E2" s="4">
        <v>804</v>
      </c>
      <c r="F2" s="4">
        <f>E2*1.1</f>
        <v>884.40000000000009</v>
      </c>
      <c r="G2" s="42">
        <v>17600</v>
      </c>
      <c r="H2" s="43">
        <f>E2*G2</f>
        <v>14150400</v>
      </c>
      <c r="I2" s="44">
        <f>H2*1.04</f>
        <v>14716416</v>
      </c>
      <c r="J2" s="45">
        <f t="shared" ref="J2" si="0">MROUND((I2*0.025/12),500)</f>
        <v>30500</v>
      </c>
      <c r="K2" s="46">
        <f>F2*2600</f>
        <v>2299440.0000000005</v>
      </c>
      <c r="L2" s="21"/>
      <c r="M2">
        <v>18500</v>
      </c>
      <c r="N2">
        <f>E2*M2</f>
        <v>14874000</v>
      </c>
      <c r="O2" s="23">
        <f>N2*1.02</f>
        <v>15171480</v>
      </c>
      <c r="P2" s="19"/>
    </row>
    <row r="3" spans="1:18" ht="16.5" x14ac:dyDescent="0.3">
      <c r="A3" s="11">
        <v>2</v>
      </c>
      <c r="B3" s="4">
        <v>402</v>
      </c>
      <c r="C3" s="4">
        <v>4</v>
      </c>
      <c r="D3" s="4" t="s">
        <v>13</v>
      </c>
      <c r="E3" s="4">
        <v>798</v>
      </c>
      <c r="F3" s="4">
        <f t="shared" ref="F3:F66" si="1">E3*1.1</f>
        <v>877.80000000000007</v>
      </c>
      <c r="G3" s="42">
        <f>G2</f>
        <v>17600</v>
      </c>
      <c r="H3" s="43">
        <f t="shared" ref="H3:H66" si="2">E3*G3</f>
        <v>14044800</v>
      </c>
      <c r="I3" s="44">
        <f t="shared" ref="I3:I66" si="3">H3*1.04</f>
        <v>14606592</v>
      </c>
      <c r="J3" s="45">
        <f t="shared" ref="J3:J66" si="4">MROUND((I3*0.025/12),500)</f>
        <v>30500</v>
      </c>
      <c r="K3" s="46">
        <f t="shared" ref="K3:K66" si="5">F3*2600</f>
        <v>2282280</v>
      </c>
      <c r="L3" s="21"/>
      <c r="M3">
        <f>M2</f>
        <v>18500</v>
      </c>
      <c r="N3">
        <f t="shared" ref="N3:N66" si="6">E3*M3</f>
        <v>14763000</v>
      </c>
      <c r="O3" s="23">
        <f t="shared" ref="O3:O66" si="7">N3*1.02</f>
        <v>15058260</v>
      </c>
    </row>
    <row r="4" spans="1:18" ht="16.5" x14ac:dyDescent="0.3">
      <c r="A4" s="11">
        <v>3</v>
      </c>
      <c r="B4" s="4">
        <v>403</v>
      </c>
      <c r="C4" s="4">
        <v>4</v>
      </c>
      <c r="D4" s="4" t="s">
        <v>14</v>
      </c>
      <c r="E4" s="4">
        <v>1057</v>
      </c>
      <c r="F4" s="4">
        <f t="shared" si="1"/>
        <v>1162.7</v>
      </c>
      <c r="G4" s="42">
        <f>G3</f>
        <v>17600</v>
      </c>
      <c r="H4" s="43">
        <f t="shared" si="2"/>
        <v>18603200</v>
      </c>
      <c r="I4" s="44">
        <f t="shared" si="3"/>
        <v>19347328</v>
      </c>
      <c r="J4" s="45">
        <f t="shared" si="4"/>
        <v>40500</v>
      </c>
      <c r="K4" s="46">
        <f t="shared" si="5"/>
        <v>3023020</v>
      </c>
      <c r="L4" s="21"/>
      <c r="M4">
        <f>M3</f>
        <v>18500</v>
      </c>
      <c r="N4">
        <f t="shared" si="6"/>
        <v>19554500</v>
      </c>
      <c r="O4" s="23">
        <f t="shared" si="7"/>
        <v>19945590</v>
      </c>
    </row>
    <row r="5" spans="1:18" ht="16.5" x14ac:dyDescent="0.3">
      <c r="A5" s="11">
        <v>4</v>
      </c>
      <c r="B5" s="4">
        <v>404</v>
      </c>
      <c r="C5" s="4">
        <v>4</v>
      </c>
      <c r="D5" s="4" t="s">
        <v>14</v>
      </c>
      <c r="E5" s="4">
        <v>1078</v>
      </c>
      <c r="F5" s="4">
        <f t="shared" si="1"/>
        <v>1185.8000000000002</v>
      </c>
      <c r="G5" s="42">
        <f>G4</f>
        <v>17600</v>
      </c>
      <c r="H5" s="43">
        <f t="shared" si="2"/>
        <v>18972800</v>
      </c>
      <c r="I5" s="44">
        <f t="shared" si="3"/>
        <v>19731712</v>
      </c>
      <c r="J5" s="45">
        <f t="shared" si="4"/>
        <v>41000</v>
      </c>
      <c r="K5" s="46">
        <f t="shared" si="5"/>
        <v>3083080.0000000005</v>
      </c>
      <c r="L5" s="21"/>
      <c r="M5">
        <f>M4</f>
        <v>18500</v>
      </c>
      <c r="N5">
        <f t="shared" si="6"/>
        <v>19943000</v>
      </c>
      <c r="O5" s="23">
        <f t="shared" si="7"/>
        <v>20341860</v>
      </c>
    </row>
    <row r="6" spans="1:18" ht="16.5" x14ac:dyDescent="0.3">
      <c r="A6" s="11">
        <v>5</v>
      </c>
      <c r="B6" s="4">
        <v>501</v>
      </c>
      <c r="C6" s="4">
        <v>5</v>
      </c>
      <c r="D6" s="4" t="s">
        <v>13</v>
      </c>
      <c r="E6" s="4">
        <v>804</v>
      </c>
      <c r="F6" s="4">
        <f t="shared" si="1"/>
        <v>884.40000000000009</v>
      </c>
      <c r="G6" s="42">
        <f>G5+50</f>
        <v>17650</v>
      </c>
      <c r="H6" s="43">
        <f t="shared" si="2"/>
        <v>14190600</v>
      </c>
      <c r="I6" s="44">
        <f t="shared" si="3"/>
        <v>14758224</v>
      </c>
      <c r="J6" s="45">
        <f t="shared" si="4"/>
        <v>30500</v>
      </c>
      <c r="K6" s="46">
        <f t="shared" si="5"/>
        <v>2299440.0000000005</v>
      </c>
      <c r="L6" s="21"/>
      <c r="M6">
        <f>M5+30</f>
        <v>18530</v>
      </c>
      <c r="N6">
        <f t="shared" si="6"/>
        <v>14898120</v>
      </c>
      <c r="O6" s="23">
        <f t="shared" si="7"/>
        <v>15196082.4</v>
      </c>
    </row>
    <row r="7" spans="1:18" ht="16.5" x14ac:dyDescent="0.3">
      <c r="A7" s="11">
        <v>6</v>
      </c>
      <c r="B7" s="4">
        <v>502</v>
      </c>
      <c r="C7" s="4">
        <v>5</v>
      </c>
      <c r="D7" s="4" t="s">
        <v>13</v>
      </c>
      <c r="E7" s="4">
        <v>798</v>
      </c>
      <c r="F7" s="4">
        <f t="shared" si="1"/>
        <v>877.80000000000007</v>
      </c>
      <c r="G7" s="42">
        <f>G6</f>
        <v>17650</v>
      </c>
      <c r="H7" s="43">
        <f t="shared" si="2"/>
        <v>14084700</v>
      </c>
      <c r="I7" s="44">
        <f t="shared" si="3"/>
        <v>14648088</v>
      </c>
      <c r="J7" s="45">
        <f t="shared" si="4"/>
        <v>30500</v>
      </c>
      <c r="K7" s="46">
        <f t="shared" si="5"/>
        <v>2282280</v>
      </c>
      <c r="L7" s="3"/>
      <c r="M7">
        <f>M6</f>
        <v>18530</v>
      </c>
      <c r="N7">
        <f t="shared" si="6"/>
        <v>14786940</v>
      </c>
      <c r="O7" s="23">
        <f t="shared" si="7"/>
        <v>15082678.800000001</v>
      </c>
    </row>
    <row r="8" spans="1:18" ht="16.5" x14ac:dyDescent="0.3">
      <c r="A8" s="11">
        <v>7</v>
      </c>
      <c r="B8" s="4">
        <v>503</v>
      </c>
      <c r="C8" s="4">
        <v>5</v>
      </c>
      <c r="D8" s="4" t="s">
        <v>14</v>
      </c>
      <c r="E8" s="4">
        <v>1057</v>
      </c>
      <c r="F8" s="4">
        <f t="shared" si="1"/>
        <v>1162.7</v>
      </c>
      <c r="G8" s="42">
        <f>G7</f>
        <v>17650</v>
      </c>
      <c r="H8" s="43">
        <f t="shared" si="2"/>
        <v>18656050</v>
      </c>
      <c r="I8" s="44">
        <f t="shared" si="3"/>
        <v>19402292</v>
      </c>
      <c r="J8" s="45">
        <f t="shared" si="4"/>
        <v>40500</v>
      </c>
      <c r="K8" s="46">
        <f t="shared" si="5"/>
        <v>3023020</v>
      </c>
      <c r="L8" s="3"/>
      <c r="M8">
        <f>M7</f>
        <v>18530</v>
      </c>
      <c r="N8">
        <f t="shared" si="6"/>
        <v>19586210</v>
      </c>
      <c r="O8" s="23">
        <f t="shared" si="7"/>
        <v>19977934.199999999</v>
      </c>
      <c r="Q8">
        <v>18500</v>
      </c>
      <c r="R8" t="s">
        <v>34</v>
      </c>
    </row>
    <row r="9" spans="1:18" ht="16.5" x14ac:dyDescent="0.3">
      <c r="A9" s="11">
        <v>8</v>
      </c>
      <c r="B9" s="4">
        <v>504</v>
      </c>
      <c r="C9" s="4">
        <v>5</v>
      </c>
      <c r="D9" s="4" t="s">
        <v>14</v>
      </c>
      <c r="E9" s="4">
        <v>1078</v>
      </c>
      <c r="F9" s="4">
        <f t="shared" si="1"/>
        <v>1185.8000000000002</v>
      </c>
      <c r="G9" s="42">
        <f>G8</f>
        <v>17650</v>
      </c>
      <c r="H9" s="43">
        <f t="shared" si="2"/>
        <v>19026700</v>
      </c>
      <c r="I9" s="44">
        <f t="shared" si="3"/>
        <v>19787768</v>
      </c>
      <c r="J9" s="45">
        <f t="shared" si="4"/>
        <v>41000</v>
      </c>
      <c r="K9" s="46">
        <f t="shared" si="5"/>
        <v>3083080.0000000005</v>
      </c>
      <c r="L9" s="3"/>
      <c r="M9">
        <f>M8</f>
        <v>18530</v>
      </c>
      <c r="N9">
        <f t="shared" si="6"/>
        <v>19975340</v>
      </c>
      <c r="O9" s="23">
        <f t="shared" si="7"/>
        <v>20374846.800000001</v>
      </c>
      <c r="Q9" t="s">
        <v>35</v>
      </c>
    </row>
    <row r="10" spans="1:18" ht="16.5" x14ac:dyDescent="0.3">
      <c r="A10" s="11">
        <v>9</v>
      </c>
      <c r="B10" s="4">
        <v>601</v>
      </c>
      <c r="C10" s="4">
        <v>6</v>
      </c>
      <c r="D10" s="4" t="s">
        <v>13</v>
      </c>
      <c r="E10" s="4">
        <v>804</v>
      </c>
      <c r="F10" s="4">
        <f t="shared" si="1"/>
        <v>884.40000000000009</v>
      </c>
      <c r="G10" s="42">
        <f>G9+50</f>
        <v>17700</v>
      </c>
      <c r="H10" s="43">
        <f t="shared" si="2"/>
        <v>14230800</v>
      </c>
      <c r="I10" s="44">
        <f t="shared" si="3"/>
        <v>14800032</v>
      </c>
      <c r="J10" s="45">
        <f t="shared" si="4"/>
        <v>31000</v>
      </c>
      <c r="K10" s="46">
        <f t="shared" si="5"/>
        <v>2299440.0000000005</v>
      </c>
      <c r="L10" s="3"/>
      <c r="M10">
        <f>M9+30</f>
        <v>18560</v>
      </c>
      <c r="N10">
        <f t="shared" si="6"/>
        <v>14922240</v>
      </c>
      <c r="O10" s="23">
        <f t="shared" si="7"/>
        <v>15220684.800000001</v>
      </c>
    </row>
    <row r="11" spans="1:18" ht="16.5" x14ac:dyDescent="0.3">
      <c r="A11" s="11">
        <v>10</v>
      </c>
      <c r="B11" s="4">
        <v>602</v>
      </c>
      <c r="C11" s="4">
        <v>6</v>
      </c>
      <c r="D11" s="4" t="s">
        <v>13</v>
      </c>
      <c r="E11" s="4">
        <v>798</v>
      </c>
      <c r="F11" s="4">
        <f t="shared" si="1"/>
        <v>877.80000000000007</v>
      </c>
      <c r="G11" s="42">
        <f>G10</f>
        <v>17700</v>
      </c>
      <c r="H11" s="43">
        <f t="shared" si="2"/>
        <v>14124600</v>
      </c>
      <c r="I11" s="44">
        <f t="shared" si="3"/>
        <v>14689584</v>
      </c>
      <c r="J11" s="45">
        <f t="shared" si="4"/>
        <v>30500</v>
      </c>
      <c r="K11" s="46">
        <f t="shared" si="5"/>
        <v>2282280</v>
      </c>
      <c r="L11" s="3"/>
      <c r="M11">
        <f>M10</f>
        <v>18560</v>
      </c>
      <c r="N11">
        <f t="shared" si="6"/>
        <v>14810880</v>
      </c>
      <c r="O11" s="23">
        <f t="shared" si="7"/>
        <v>15107097.6</v>
      </c>
    </row>
    <row r="12" spans="1:18" ht="16.5" x14ac:dyDescent="0.3">
      <c r="A12" s="11">
        <v>11</v>
      </c>
      <c r="B12" s="4">
        <v>603</v>
      </c>
      <c r="C12" s="4">
        <v>6</v>
      </c>
      <c r="D12" s="4" t="s">
        <v>14</v>
      </c>
      <c r="E12" s="4">
        <v>1057</v>
      </c>
      <c r="F12" s="4">
        <f t="shared" si="1"/>
        <v>1162.7</v>
      </c>
      <c r="G12" s="42">
        <f>G11</f>
        <v>17700</v>
      </c>
      <c r="H12" s="43">
        <f t="shared" si="2"/>
        <v>18708900</v>
      </c>
      <c r="I12" s="44">
        <f t="shared" si="3"/>
        <v>19457256</v>
      </c>
      <c r="J12" s="45">
        <f t="shared" si="4"/>
        <v>40500</v>
      </c>
      <c r="K12" s="46">
        <f t="shared" si="5"/>
        <v>3023020</v>
      </c>
      <c r="L12" s="3"/>
      <c r="M12">
        <f>M11</f>
        <v>18560</v>
      </c>
      <c r="N12">
        <f t="shared" si="6"/>
        <v>19617920</v>
      </c>
      <c r="O12" s="23">
        <f t="shared" si="7"/>
        <v>20010278.399999999</v>
      </c>
    </row>
    <row r="13" spans="1:18" ht="16.5" x14ac:dyDescent="0.3">
      <c r="A13" s="11">
        <v>12</v>
      </c>
      <c r="B13" s="4">
        <v>604</v>
      </c>
      <c r="C13" s="4">
        <v>6</v>
      </c>
      <c r="D13" s="4" t="s">
        <v>14</v>
      </c>
      <c r="E13" s="4">
        <v>1078</v>
      </c>
      <c r="F13" s="4">
        <f t="shared" si="1"/>
        <v>1185.8000000000002</v>
      </c>
      <c r="G13" s="42">
        <f>G12</f>
        <v>17700</v>
      </c>
      <c r="H13" s="43">
        <f t="shared" si="2"/>
        <v>19080600</v>
      </c>
      <c r="I13" s="44">
        <f t="shared" si="3"/>
        <v>19843824</v>
      </c>
      <c r="J13" s="45">
        <f t="shared" si="4"/>
        <v>41500</v>
      </c>
      <c r="K13" s="46">
        <f t="shared" si="5"/>
        <v>3083080.0000000005</v>
      </c>
      <c r="L13" s="3"/>
      <c r="M13">
        <f>M12</f>
        <v>18560</v>
      </c>
      <c r="N13">
        <f t="shared" si="6"/>
        <v>20007680</v>
      </c>
      <c r="O13" s="23">
        <f t="shared" si="7"/>
        <v>20407833.600000001</v>
      </c>
    </row>
    <row r="14" spans="1:18" ht="16.5" x14ac:dyDescent="0.3">
      <c r="A14" s="11">
        <v>13</v>
      </c>
      <c r="B14" s="4">
        <v>701</v>
      </c>
      <c r="C14" s="4">
        <v>7</v>
      </c>
      <c r="D14" s="4" t="s">
        <v>13</v>
      </c>
      <c r="E14" s="4">
        <v>804</v>
      </c>
      <c r="F14" s="4">
        <f t="shared" si="1"/>
        <v>884.40000000000009</v>
      </c>
      <c r="G14" s="42">
        <f>G13+50</f>
        <v>17750</v>
      </c>
      <c r="H14" s="43">
        <f t="shared" si="2"/>
        <v>14271000</v>
      </c>
      <c r="I14" s="44">
        <f t="shared" si="3"/>
        <v>14841840</v>
      </c>
      <c r="J14" s="45">
        <f t="shared" si="4"/>
        <v>31000</v>
      </c>
      <c r="K14" s="46">
        <f t="shared" si="5"/>
        <v>2299440.0000000005</v>
      </c>
      <c r="L14" s="3"/>
      <c r="M14">
        <f>M13+30</f>
        <v>18590</v>
      </c>
      <c r="N14">
        <f t="shared" si="6"/>
        <v>14946360</v>
      </c>
      <c r="O14" s="23">
        <f t="shared" si="7"/>
        <v>15245287.200000001</v>
      </c>
    </row>
    <row r="15" spans="1:18" ht="16.5" x14ac:dyDescent="0.3">
      <c r="A15" s="11">
        <v>14</v>
      </c>
      <c r="B15" s="4">
        <v>702</v>
      </c>
      <c r="C15" s="4">
        <v>7</v>
      </c>
      <c r="D15" s="4" t="s">
        <v>13</v>
      </c>
      <c r="E15" s="4">
        <v>798</v>
      </c>
      <c r="F15" s="4">
        <f t="shared" si="1"/>
        <v>877.80000000000007</v>
      </c>
      <c r="G15" s="42">
        <f>G14</f>
        <v>17750</v>
      </c>
      <c r="H15" s="43">
        <f t="shared" si="2"/>
        <v>14164500</v>
      </c>
      <c r="I15" s="44">
        <f t="shared" si="3"/>
        <v>14731080</v>
      </c>
      <c r="J15" s="45">
        <f t="shared" si="4"/>
        <v>30500</v>
      </c>
      <c r="K15" s="46">
        <f t="shared" si="5"/>
        <v>2282280</v>
      </c>
      <c r="L15" s="3"/>
      <c r="M15">
        <f>M14</f>
        <v>18590</v>
      </c>
      <c r="N15">
        <f t="shared" si="6"/>
        <v>14834820</v>
      </c>
      <c r="O15" s="23">
        <f t="shared" si="7"/>
        <v>15131516.4</v>
      </c>
    </row>
    <row r="16" spans="1:18" ht="16.5" x14ac:dyDescent="0.3">
      <c r="A16" s="11">
        <v>15</v>
      </c>
      <c r="B16" s="4">
        <v>703</v>
      </c>
      <c r="C16" s="4">
        <v>7</v>
      </c>
      <c r="D16" s="4" t="s">
        <v>14</v>
      </c>
      <c r="E16" s="4">
        <v>1057</v>
      </c>
      <c r="F16" s="4">
        <f t="shared" si="1"/>
        <v>1162.7</v>
      </c>
      <c r="G16" s="42">
        <f>G15</f>
        <v>17750</v>
      </c>
      <c r="H16" s="43">
        <f t="shared" si="2"/>
        <v>18761750</v>
      </c>
      <c r="I16" s="44">
        <f t="shared" si="3"/>
        <v>19512220</v>
      </c>
      <c r="J16" s="45">
        <f t="shared" si="4"/>
        <v>40500</v>
      </c>
      <c r="K16" s="46">
        <f t="shared" si="5"/>
        <v>3023020</v>
      </c>
      <c r="L16" s="3"/>
      <c r="M16">
        <f>M15</f>
        <v>18590</v>
      </c>
      <c r="N16">
        <f t="shared" si="6"/>
        <v>19649630</v>
      </c>
      <c r="O16" s="23">
        <f t="shared" si="7"/>
        <v>20042622.600000001</v>
      </c>
    </row>
    <row r="17" spans="1:15" ht="16.5" x14ac:dyDescent="0.3">
      <c r="A17" s="11">
        <v>16</v>
      </c>
      <c r="B17" s="4">
        <v>704</v>
      </c>
      <c r="C17" s="4">
        <v>7</v>
      </c>
      <c r="D17" s="4" t="s">
        <v>14</v>
      </c>
      <c r="E17" s="4">
        <v>1078</v>
      </c>
      <c r="F17" s="4">
        <f t="shared" si="1"/>
        <v>1185.8000000000002</v>
      </c>
      <c r="G17" s="42">
        <f>G16</f>
        <v>17750</v>
      </c>
      <c r="H17" s="43">
        <f t="shared" si="2"/>
        <v>19134500</v>
      </c>
      <c r="I17" s="44">
        <f t="shared" si="3"/>
        <v>19899880</v>
      </c>
      <c r="J17" s="45">
        <f t="shared" si="4"/>
        <v>41500</v>
      </c>
      <c r="K17" s="46">
        <f t="shared" si="5"/>
        <v>3083080.0000000005</v>
      </c>
      <c r="L17" s="3"/>
      <c r="M17">
        <f>M16</f>
        <v>18590</v>
      </c>
      <c r="N17">
        <f t="shared" si="6"/>
        <v>20040020</v>
      </c>
      <c r="O17" s="23">
        <f t="shared" si="7"/>
        <v>20440820.399999999</v>
      </c>
    </row>
    <row r="18" spans="1:15" ht="16.5" x14ac:dyDescent="0.3">
      <c r="A18" s="11">
        <v>17</v>
      </c>
      <c r="B18" s="4">
        <v>801</v>
      </c>
      <c r="C18" s="4">
        <v>8</v>
      </c>
      <c r="D18" s="4" t="s">
        <v>13</v>
      </c>
      <c r="E18" s="4">
        <v>804</v>
      </c>
      <c r="F18" s="4">
        <f t="shared" si="1"/>
        <v>884.40000000000009</v>
      </c>
      <c r="G18" s="42">
        <f>G17+50</f>
        <v>17800</v>
      </c>
      <c r="H18" s="43">
        <f t="shared" si="2"/>
        <v>14311200</v>
      </c>
      <c r="I18" s="44">
        <f t="shared" si="3"/>
        <v>14883648</v>
      </c>
      <c r="J18" s="45">
        <f t="shared" si="4"/>
        <v>31000</v>
      </c>
      <c r="K18" s="46">
        <f t="shared" si="5"/>
        <v>2299440.0000000005</v>
      </c>
      <c r="L18" s="3"/>
      <c r="M18">
        <f>M17+30</f>
        <v>18620</v>
      </c>
      <c r="N18">
        <f t="shared" si="6"/>
        <v>14970480</v>
      </c>
      <c r="O18" s="23">
        <f t="shared" si="7"/>
        <v>15269889.6</v>
      </c>
    </row>
    <row r="19" spans="1:15" ht="16.5" x14ac:dyDescent="0.3">
      <c r="A19" s="11">
        <v>18</v>
      </c>
      <c r="B19" s="4">
        <v>802</v>
      </c>
      <c r="C19" s="4">
        <v>8</v>
      </c>
      <c r="D19" s="4" t="s">
        <v>13</v>
      </c>
      <c r="E19" s="4">
        <v>798</v>
      </c>
      <c r="F19" s="4">
        <f t="shared" si="1"/>
        <v>877.80000000000007</v>
      </c>
      <c r="G19" s="42">
        <f>G18</f>
        <v>17800</v>
      </c>
      <c r="H19" s="43">
        <f t="shared" si="2"/>
        <v>14204400</v>
      </c>
      <c r="I19" s="44">
        <f t="shared" si="3"/>
        <v>14772576</v>
      </c>
      <c r="J19" s="45">
        <f t="shared" si="4"/>
        <v>31000</v>
      </c>
      <c r="K19" s="46">
        <f t="shared" si="5"/>
        <v>2282280</v>
      </c>
      <c r="L19" s="3"/>
      <c r="M19">
        <f>M18</f>
        <v>18620</v>
      </c>
      <c r="N19">
        <f t="shared" si="6"/>
        <v>14858760</v>
      </c>
      <c r="O19" s="23">
        <f t="shared" si="7"/>
        <v>15155935.200000001</v>
      </c>
    </row>
    <row r="20" spans="1:15" ht="16.5" x14ac:dyDescent="0.3">
      <c r="A20" s="11">
        <v>19</v>
      </c>
      <c r="B20" s="4">
        <v>803</v>
      </c>
      <c r="C20" s="4">
        <v>8</v>
      </c>
      <c r="D20" s="4" t="s">
        <v>14</v>
      </c>
      <c r="E20" s="4">
        <v>1057</v>
      </c>
      <c r="F20" s="4">
        <f t="shared" si="1"/>
        <v>1162.7</v>
      </c>
      <c r="G20" s="42">
        <f>G19</f>
        <v>17800</v>
      </c>
      <c r="H20" s="43">
        <f t="shared" si="2"/>
        <v>18814600</v>
      </c>
      <c r="I20" s="44">
        <f t="shared" si="3"/>
        <v>19567184</v>
      </c>
      <c r="J20" s="45">
        <f t="shared" si="4"/>
        <v>41000</v>
      </c>
      <c r="K20" s="46">
        <f t="shared" si="5"/>
        <v>3023020</v>
      </c>
      <c r="L20" s="3"/>
      <c r="M20">
        <f>M19</f>
        <v>18620</v>
      </c>
      <c r="N20">
        <f t="shared" si="6"/>
        <v>19681340</v>
      </c>
      <c r="O20" s="23">
        <f t="shared" si="7"/>
        <v>20074966.800000001</v>
      </c>
    </row>
    <row r="21" spans="1:15" ht="16.5" x14ac:dyDescent="0.3">
      <c r="A21" s="11">
        <v>20</v>
      </c>
      <c r="B21" s="4">
        <v>804</v>
      </c>
      <c r="C21" s="4">
        <v>8</v>
      </c>
      <c r="D21" s="4" t="s">
        <v>14</v>
      </c>
      <c r="E21" s="4">
        <v>1078</v>
      </c>
      <c r="F21" s="4">
        <f t="shared" si="1"/>
        <v>1185.8000000000002</v>
      </c>
      <c r="G21" s="42">
        <f>G20</f>
        <v>17800</v>
      </c>
      <c r="H21" s="43">
        <f t="shared" si="2"/>
        <v>19188400</v>
      </c>
      <c r="I21" s="44">
        <f t="shared" si="3"/>
        <v>19955936</v>
      </c>
      <c r="J21" s="45">
        <f t="shared" si="4"/>
        <v>41500</v>
      </c>
      <c r="K21" s="46">
        <f t="shared" si="5"/>
        <v>3083080.0000000005</v>
      </c>
      <c r="L21" s="3"/>
      <c r="M21">
        <f>M20</f>
        <v>18620</v>
      </c>
      <c r="N21">
        <f t="shared" si="6"/>
        <v>20072360</v>
      </c>
      <c r="O21" s="23">
        <f t="shared" si="7"/>
        <v>20473807.199999999</v>
      </c>
    </row>
    <row r="22" spans="1:15" ht="16.5" x14ac:dyDescent="0.3">
      <c r="A22" s="11">
        <v>21</v>
      </c>
      <c r="B22" s="4">
        <v>901</v>
      </c>
      <c r="C22" s="4">
        <v>9</v>
      </c>
      <c r="D22" s="4" t="s">
        <v>13</v>
      </c>
      <c r="E22" s="4">
        <v>804</v>
      </c>
      <c r="F22" s="4">
        <f t="shared" si="1"/>
        <v>884.40000000000009</v>
      </c>
      <c r="G22" s="42">
        <f>G21+50</f>
        <v>17850</v>
      </c>
      <c r="H22" s="43">
        <f t="shared" si="2"/>
        <v>14351400</v>
      </c>
      <c r="I22" s="44">
        <f t="shared" si="3"/>
        <v>14925456</v>
      </c>
      <c r="J22" s="45">
        <f t="shared" si="4"/>
        <v>31000</v>
      </c>
      <c r="K22" s="46">
        <f t="shared" si="5"/>
        <v>2299440.0000000005</v>
      </c>
      <c r="L22" s="3"/>
      <c r="M22">
        <f>M21+30</f>
        <v>18650</v>
      </c>
      <c r="N22">
        <f t="shared" si="6"/>
        <v>14994600</v>
      </c>
      <c r="O22" s="23">
        <f t="shared" si="7"/>
        <v>15294492</v>
      </c>
    </row>
    <row r="23" spans="1:15" ht="16.5" x14ac:dyDescent="0.3">
      <c r="A23" s="11">
        <v>22</v>
      </c>
      <c r="B23" s="4">
        <v>902</v>
      </c>
      <c r="C23" s="4">
        <v>9</v>
      </c>
      <c r="D23" s="4" t="s">
        <v>13</v>
      </c>
      <c r="E23" s="4">
        <v>798</v>
      </c>
      <c r="F23" s="4">
        <f t="shared" si="1"/>
        <v>877.80000000000007</v>
      </c>
      <c r="G23" s="42">
        <f>G22</f>
        <v>17850</v>
      </c>
      <c r="H23" s="43">
        <f t="shared" si="2"/>
        <v>14244300</v>
      </c>
      <c r="I23" s="44">
        <f t="shared" si="3"/>
        <v>14814072</v>
      </c>
      <c r="J23" s="45">
        <f t="shared" si="4"/>
        <v>31000</v>
      </c>
      <c r="K23" s="46">
        <f t="shared" si="5"/>
        <v>2282280</v>
      </c>
      <c r="L23" s="3"/>
      <c r="M23">
        <f>M22</f>
        <v>18650</v>
      </c>
      <c r="N23">
        <f t="shared" si="6"/>
        <v>14882700</v>
      </c>
      <c r="O23" s="23">
        <f t="shared" si="7"/>
        <v>15180354</v>
      </c>
    </row>
    <row r="24" spans="1:15" ht="16.5" x14ac:dyDescent="0.3">
      <c r="A24" s="11">
        <v>23</v>
      </c>
      <c r="B24" s="4">
        <v>903</v>
      </c>
      <c r="C24" s="4">
        <v>9</v>
      </c>
      <c r="D24" s="4" t="s">
        <v>14</v>
      </c>
      <c r="E24" s="4">
        <v>1057</v>
      </c>
      <c r="F24" s="4">
        <f t="shared" si="1"/>
        <v>1162.7</v>
      </c>
      <c r="G24" s="42">
        <f>G23</f>
        <v>17850</v>
      </c>
      <c r="H24" s="43">
        <f t="shared" si="2"/>
        <v>18867450</v>
      </c>
      <c r="I24" s="44">
        <f t="shared" si="3"/>
        <v>19622148</v>
      </c>
      <c r="J24" s="45">
        <f t="shared" si="4"/>
        <v>41000</v>
      </c>
      <c r="K24" s="46">
        <f t="shared" si="5"/>
        <v>3023020</v>
      </c>
      <c r="L24" s="3"/>
      <c r="M24">
        <f>M23</f>
        <v>18650</v>
      </c>
      <c r="N24">
        <f t="shared" si="6"/>
        <v>19713050</v>
      </c>
      <c r="O24" s="23">
        <f t="shared" si="7"/>
        <v>20107311</v>
      </c>
    </row>
    <row r="25" spans="1:15" ht="16.5" x14ac:dyDescent="0.3">
      <c r="A25" s="11">
        <v>24</v>
      </c>
      <c r="B25" s="4">
        <v>904</v>
      </c>
      <c r="C25" s="4">
        <v>9</v>
      </c>
      <c r="D25" s="4" t="s">
        <v>14</v>
      </c>
      <c r="E25" s="4">
        <v>1078</v>
      </c>
      <c r="F25" s="4">
        <f t="shared" si="1"/>
        <v>1185.8000000000002</v>
      </c>
      <c r="G25" s="42">
        <f>G24</f>
        <v>17850</v>
      </c>
      <c r="H25" s="43">
        <f t="shared" si="2"/>
        <v>19242300</v>
      </c>
      <c r="I25" s="44">
        <f t="shared" si="3"/>
        <v>20011992</v>
      </c>
      <c r="J25" s="45">
        <f t="shared" si="4"/>
        <v>41500</v>
      </c>
      <c r="K25" s="46">
        <f t="shared" si="5"/>
        <v>3083080.0000000005</v>
      </c>
      <c r="L25" s="3"/>
      <c r="M25">
        <f>M24</f>
        <v>18650</v>
      </c>
      <c r="N25">
        <f t="shared" si="6"/>
        <v>20104700</v>
      </c>
      <c r="O25" s="23">
        <f t="shared" si="7"/>
        <v>20506794</v>
      </c>
    </row>
    <row r="26" spans="1:15" ht="16.5" x14ac:dyDescent="0.3">
      <c r="A26" s="11">
        <v>25</v>
      </c>
      <c r="B26" s="4">
        <v>1001</v>
      </c>
      <c r="C26" s="4">
        <v>10</v>
      </c>
      <c r="D26" s="4" t="s">
        <v>13</v>
      </c>
      <c r="E26" s="4">
        <v>804</v>
      </c>
      <c r="F26" s="4">
        <f t="shared" si="1"/>
        <v>884.40000000000009</v>
      </c>
      <c r="G26" s="42">
        <f>G25+50</f>
        <v>17900</v>
      </c>
      <c r="H26" s="43">
        <f t="shared" si="2"/>
        <v>14391600</v>
      </c>
      <c r="I26" s="44">
        <f t="shared" si="3"/>
        <v>14967264</v>
      </c>
      <c r="J26" s="45">
        <f t="shared" si="4"/>
        <v>31000</v>
      </c>
      <c r="K26" s="46">
        <f t="shared" si="5"/>
        <v>2299440.0000000005</v>
      </c>
      <c r="L26" s="3"/>
      <c r="M26">
        <f>M25+30</f>
        <v>18680</v>
      </c>
      <c r="N26">
        <f t="shared" si="6"/>
        <v>15018720</v>
      </c>
      <c r="O26" s="23">
        <f t="shared" si="7"/>
        <v>15319094.4</v>
      </c>
    </row>
    <row r="27" spans="1:15" ht="16.5" x14ac:dyDescent="0.3">
      <c r="A27" s="11">
        <v>26</v>
      </c>
      <c r="B27" s="4">
        <v>1002</v>
      </c>
      <c r="C27" s="4">
        <v>10</v>
      </c>
      <c r="D27" s="4" t="s">
        <v>13</v>
      </c>
      <c r="E27" s="4">
        <v>798</v>
      </c>
      <c r="F27" s="4">
        <f t="shared" si="1"/>
        <v>877.80000000000007</v>
      </c>
      <c r="G27" s="42">
        <f>G26</f>
        <v>17900</v>
      </c>
      <c r="H27" s="43">
        <f t="shared" si="2"/>
        <v>14284200</v>
      </c>
      <c r="I27" s="44">
        <f t="shared" si="3"/>
        <v>14855568</v>
      </c>
      <c r="J27" s="45">
        <f t="shared" si="4"/>
        <v>31000</v>
      </c>
      <c r="K27" s="46">
        <f t="shared" si="5"/>
        <v>2282280</v>
      </c>
      <c r="L27" s="3"/>
      <c r="M27">
        <f>M26</f>
        <v>18680</v>
      </c>
      <c r="N27">
        <f t="shared" si="6"/>
        <v>14906640</v>
      </c>
      <c r="O27" s="23">
        <f t="shared" si="7"/>
        <v>15204772.800000001</v>
      </c>
    </row>
    <row r="28" spans="1:15" ht="16.5" x14ac:dyDescent="0.3">
      <c r="A28" s="11">
        <v>27</v>
      </c>
      <c r="B28" s="4">
        <v>1003</v>
      </c>
      <c r="C28" s="4">
        <v>10</v>
      </c>
      <c r="D28" s="4" t="s">
        <v>14</v>
      </c>
      <c r="E28" s="4">
        <v>1057</v>
      </c>
      <c r="F28" s="4">
        <f t="shared" si="1"/>
        <v>1162.7</v>
      </c>
      <c r="G28" s="42">
        <f>G27</f>
        <v>17900</v>
      </c>
      <c r="H28" s="43">
        <f t="shared" si="2"/>
        <v>18920300</v>
      </c>
      <c r="I28" s="44">
        <f t="shared" si="3"/>
        <v>19677112</v>
      </c>
      <c r="J28" s="45">
        <f t="shared" si="4"/>
        <v>41000</v>
      </c>
      <c r="K28" s="46">
        <f t="shared" si="5"/>
        <v>3023020</v>
      </c>
      <c r="L28" s="3"/>
      <c r="M28">
        <f>M27</f>
        <v>18680</v>
      </c>
      <c r="N28">
        <f t="shared" si="6"/>
        <v>19744760</v>
      </c>
      <c r="O28" s="23">
        <f t="shared" si="7"/>
        <v>20139655.199999999</v>
      </c>
    </row>
    <row r="29" spans="1:15" ht="16.5" x14ac:dyDescent="0.3">
      <c r="A29" s="11">
        <v>28</v>
      </c>
      <c r="B29" s="4">
        <v>1004</v>
      </c>
      <c r="C29" s="4">
        <v>10</v>
      </c>
      <c r="D29" s="4" t="s">
        <v>14</v>
      </c>
      <c r="E29" s="4">
        <v>1078</v>
      </c>
      <c r="F29" s="4">
        <f t="shared" si="1"/>
        <v>1185.8000000000002</v>
      </c>
      <c r="G29" s="42">
        <f>G28</f>
        <v>17900</v>
      </c>
      <c r="H29" s="43">
        <f t="shared" si="2"/>
        <v>19296200</v>
      </c>
      <c r="I29" s="44">
        <f t="shared" si="3"/>
        <v>20068048</v>
      </c>
      <c r="J29" s="45">
        <f t="shared" si="4"/>
        <v>42000</v>
      </c>
      <c r="K29" s="46">
        <f t="shared" si="5"/>
        <v>3083080.0000000005</v>
      </c>
      <c r="L29" s="3"/>
      <c r="M29">
        <f>M28</f>
        <v>18680</v>
      </c>
      <c r="N29">
        <f t="shared" si="6"/>
        <v>20137040</v>
      </c>
      <c r="O29" s="23">
        <f t="shared" si="7"/>
        <v>20539780.800000001</v>
      </c>
    </row>
    <row r="30" spans="1:15" ht="16.5" x14ac:dyDescent="0.3">
      <c r="A30" s="11">
        <v>29</v>
      </c>
      <c r="B30" s="4">
        <v>1101</v>
      </c>
      <c r="C30" s="4">
        <v>11</v>
      </c>
      <c r="D30" s="4" t="s">
        <v>13</v>
      </c>
      <c r="E30" s="4">
        <v>804</v>
      </c>
      <c r="F30" s="4">
        <f t="shared" si="1"/>
        <v>884.40000000000009</v>
      </c>
      <c r="G30" s="42">
        <f>G29+50</f>
        <v>17950</v>
      </c>
      <c r="H30" s="43">
        <f t="shared" si="2"/>
        <v>14431800</v>
      </c>
      <c r="I30" s="44">
        <f t="shared" si="3"/>
        <v>15009072</v>
      </c>
      <c r="J30" s="45">
        <f t="shared" si="4"/>
        <v>31500</v>
      </c>
      <c r="K30" s="46">
        <f t="shared" si="5"/>
        <v>2299440.0000000005</v>
      </c>
      <c r="L30" s="3"/>
      <c r="M30">
        <f>M29+30</f>
        <v>18710</v>
      </c>
      <c r="N30">
        <f t="shared" si="6"/>
        <v>15042840</v>
      </c>
      <c r="O30" s="23">
        <f t="shared" si="7"/>
        <v>15343696.800000001</v>
      </c>
    </row>
    <row r="31" spans="1:15" ht="16.5" x14ac:dyDescent="0.3">
      <c r="A31" s="11">
        <v>30</v>
      </c>
      <c r="B31" s="4">
        <v>1102</v>
      </c>
      <c r="C31" s="4">
        <v>11</v>
      </c>
      <c r="D31" s="4" t="s">
        <v>13</v>
      </c>
      <c r="E31" s="4">
        <v>798</v>
      </c>
      <c r="F31" s="4">
        <f t="shared" si="1"/>
        <v>877.80000000000007</v>
      </c>
      <c r="G31" s="42">
        <f>G30</f>
        <v>17950</v>
      </c>
      <c r="H31" s="43">
        <f t="shared" si="2"/>
        <v>14324100</v>
      </c>
      <c r="I31" s="44">
        <f t="shared" si="3"/>
        <v>14897064</v>
      </c>
      <c r="J31" s="45">
        <f t="shared" si="4"/>
        <v>31000</v>
      </c>
      <c r="K31" s="46">
        <f t="shared" si="5"/>
        <v>2282280</v>
      </c>
      <c r="L31" s="3"/>
      <c r="M31">
        <f>M30</f>
        <v>18710</v>
      </c>
      <c r="N31">
        <f t="shared" si="6"/>
        <v>14930580</v>
      </c>
      <c r="O31" s="23">
        <f t="shared" si="7"/>
        <v>15229191.6</v>
      </c>
    </row>
    <row r="32" spans="1:15" ht="16.5" x14ac:dyDescent="0.3">
      <c r="A32" s="11">
        <v>31</v>
      </c>
      <c r="B32" s="4">
        <v>1103</v>
      </c>
      <c r="C32" s="4">
        <v>11</v>
      </c>
      <c r="D32" s="4" t="s">
        <v>14</v>
      </c>
      <c r="E32" s="4">
        <v>1057</v>
      </c>
      <c r="F32" s="4">
        <f t="shared" si="1"/>
        <v>1162.7</v>
      </c>
      <c r="G32" s="42">
        <f>G31</f>
        <v>17950</v>
      </c>
      <c r="H32" s="43">
        <f t="shared" si="2"/>
        <v>18973150</v>
      </c>
      <c r="I32" s="44">
        <f t="shared" si="3"/>
        <v>19732076</v>
      </c>
      <c r="J32" s="45">
        <f t="shared" si="4"/>
        <v>41000</v>
      </c>
      <c r="K32" s="46">
        <f t="shared" si="5"/>
        <v>3023020</v>
      </c>
      <c r="L32" s="3"/>
      <c r="M32">
        <f>M31</f>
        <v>18710</v>
      </c>
      <c r="N32">
        <f t="shared" si="6"/>
        <v>19776470</v>
      </c>
      <c r="O32" s="23">
        <f t="shared" si="7"/>
        <v>20171999.399999999</v>
      </c>
    </row>
    <row r="33" spans="1:15" ht="16.5" x14ac:dyDescent="0.3">
      <c r="A33" s="11">
        <v>32</v>
      </c>
      <c r="B33" s="4">
        <v>1104</v>
      </c>
      <c r="C33" s="4">
        <v>11</v>
      </c>
      <c r="D33" s="4" t="s">
        <v>14</v>
      </c>
      <c r="E33" s="4">
        <v>1078</v>
      </c>
      <c r="F33" s="4">
        <f t="shared" si="1"/>
        <v>1185.8000000000002</v>
      </c>
      <c r="G33" s="42">
        <f>G32</f>
        <v>17950</v>
      </c>
      <c r="H33" s="43">
        <f t="shared" si="2"/>
        <v>19350100</v>
      </c>
      <c r="I33" s="44">
        <f t="shared" si="3"/>
        <v>20124104</v>
      </c>
      <c r="J33" s="45">
        <f t="shared" si="4"/>
        <v>42000</v>
      </c>
      <c r="K33" s="46">
        <f t="shared" si="5"/>
        <v>3083080.0000000005</v>
      </c>
      <c r="L33" s="3"/>
      <c r="M33">
        <f>M32</f>
        <v>18710</v>
      </c>
      <c r="N33">
        <f t="shared" si="6"/>
        <v>20169380</v>
      </c>
      <c r="O33" s="23">
        <f t="shared" si="7"/>
        <v>20572767.600000001</v>
      </c>
    </row>
    <row r="34" spans="1:15" ht="16.5" x14ac:dyDescent="0.3">
      <c r="A34" s="11">
        <v>33</v>
      </c>
      <c r="B34" s="4">
        <v>1201</v>
      </c>
      <c r="C34" s="4">
        <v>12</v>
      </c>
      <c r="D34" s="4" t="s">
        <v>13</v>
      </c>
      <c r="E34" s="4">
        <v>804</v>
      </c>
      <c r="F34" s="4">
        <f t="shared" si="1"/>
        <v>884.40000000000009</v>
      </c>
      <c r="G34" s="42">
        <f>G33+50</f>
        <v>18000</v>
      </c>
      <c r="H34" s="43">
        <f t="shared" si="2"/>
        <v>14472000</v>
      </c>
      <c r="I34" s="44">
        <f t="shared" si="3"/>
        <v>15050880</v>
      </c>
      <c r="J34" s="45">
        <f t="shared" si="4"/>
        <v>31500</v>
      </c>
      <c r="K34" s="46">
        <f t="shared" si="5"/>
        <v>2299440.0000000005</v>
      </c>
      <c r="L34" s="3"/>
      <c r="M34">
        <f>M33+30</f>
        <v>18740</v>
      </c>
      <c r="N34">
        <f t="shared" si="6"/>
        <v>15066960</v>
      </c>
      <c r="O34" s="23">
        <f t="shared" si="7"/>
        <v>15368299.200000001</v>
      </c>
    </row>
    <row r="35" spans="1:15" ht="16.5" x14ac:dyDescent="0.3">
      <c r="A35" s="11">
        <v>34</v>
      </c>
      <c r="B35" s="4">
        <v>1202</v>
      </c>
      <c r="C35" s="4">
        <v>12</v>
      </c>
      <c r="D35" s="4" t="s">
        <v>13</v>
      </c>
      <c r="E35" s="4">
        <v>798</v>
      </c>
      <c r="F35" s="4">
        <f t="shared" si="1"/>
        <v>877.80000000000007</v>
      </c>
      <c r="G35" s="42">
        <f>G34</f>
        <v>18000</v>
      </c>
      <c r="H35" s="43">
        <f t="shared" si="2"/>
        <v>14364000</v>
      </c>
      <c r="I35" s="44">
        <f t="shared" si="3"/>
        <v>14938560</v>
      </c>
      <c r="J35" s="45">
        <f t="shared" si="4"/>
        <v>31000</v>
      </c>
      <c r="K35" s="46">
        <f t="shared" si="5"/>
        <v>2282280</v>
      </c>
      <c r="L35" s="3"/>
      <c r="M35">
        <f>M34</f>
        <v>18740</v>
      </c>
      <c r="N35">
        <f t="shared" si="6"/>
        <v>14954520</v>
      </c>
      <c r="O35" s="23">
        <f t="shared" si="7"/>
        <v>15253610.4</v>
      </c>
    </row>
    <row r="36" spans="1:15" ht="16.5" x14ac:dyDescent="0.3">
      <c r="A36" s="11">
        <v>35</v>
      </c>
      <c r="B36" s="4">
        <v>1203</v>
      </c>
      <c r="C36" s="4">
        <v>12</v>
      </c>
      <c r="D36" s="4" t="s">
        <v>14</v>
      </c>
      <c r="E36" s="4">
        <v>1057</v>
      </c>
      <c r="F36" s="4">
        <f t="shared" si="1"/>
        <v>1162.7</v>
      </c>
      <c r="G36" s="42">
        <f>G35</f>
        <v>18000</v>
      </c>
      <c r="H36" s="43">
        <f t="shared" si="2"/>
        <v>19026000</v>
      </c>
      <c r="I36" s="44">
        <f t="shared" si="3"/>
        <v>19787040</v>
      </c>
      <c r="J36" s="45">
        <f t="shared" si="4"/>
        <v>41000</v>
      </c>
      <c r="K36" s="46">
        <f t="shared" si="5"/>
        <v>3023020</v>
      </c>
      <c r="L36" s="3"/>
      <c r="M36">
        <f>M35</f>
        <v>18740</v>
      </c>
      <c r="N36">
        <f t="shared" si="6"/>
        <v>19808180</v>
      </c>
      <c r="O36" s="23">
        <f t="shared" si="7"/>
        <v>20204343.600000001</v>
      </c>
    </row>
    <row r="37" spans="1:15" ht="16.5" x14ac:dyDescent="0.3">
      <c r="A37" s="11">
        <v>36</v>
      </c>
      <c r="B37" s="4">
        <v>1204</v>
      </c>
      <c r="C37" s="4">
        <v>12</v>
      </c>
      <c r="D37" s="4" t="s">
        <v>14</v>
      </c>
      <c r="E37" s="4">
        <v>1078</v>
      </c>
      <c r="F37" s="4">
        <f t="shared" si="1"/>
        <v>1185.8000000000002</v>
      </c>
      <c r="G37" s="42">
        <f>G36</f>
        <v>18000</v>
      </c>
      <c r="H37" s="43">
        <f t="shared" si="2"/>
        <v>19404000</v>
      </c>
      <c r="I37" s="44">
        <f t="shared" si="3"/>
        <v>20180160</v>
      </c>
      <c r="J37" s="45">
        <f t="shared" si="4"/>
        <v>42000</v>
      </c>
      <c r="K37" s="46">
        <f t="shared" si="5"/>
        <v>3083080.0000000005</v>
      </c>
      <c r="L37" s="3"/>
      <c r="M37">
        <f>M36</f>
        <v>18740</v>
      </c>
      <c r="N37">
        <f t="shared" si="6"/>
        <v>20201720</v>
      </c>
      <c r="O37" s="23">
        <f t="shared" si="7"/>
        <v>20605754.399999999</v>
      </c>
    </row>
    <row r="38" spans="1:15" ht="16.5" x14ac:dyDescent="0.3">
      <c r="A38" s="11">
        <v>37</v>
      </c>
      <c r="B38" s="4">
        <v>1301</v>
      </c>
      <c r="C38" s="4">
        <v>13</v>
      </c>
      <c r="D38" s="4" t="s">
        <v>13</v>
      </c>
      <c r="E38" s="4">
        <v>804</v>
      </c>
      <c r="F38" s="4">
        <f t="shared" si="1"/>
        <v>884.40000000000009</v>
      </c>
      <c r="G38" s="42">
        <f>G37+50</f>
        <v>18050</v>
      </c>
      <c r="H38" s="43">
        <f t="shared" si="2"/>
        <v>14512200</v>
      </c>
      <c r="I38" s="44">
        <f t="shared" si="3"/>
        <v>15092688</v>
      </c>
      <c r="J38" s="45">
        <f t="shared" si="4"/>
        <v>31500</v>
      </c>
      <c r="K38" s="46">
        <f t="shared" si="5"/>
        <v>2299440.0000000005</v>
      </c>
      <c r="L38" s="3"/>
      <c r="M38">
        <f>M37+30</f>
        <v>18770</v>
      </c>
      <c r="N38">
        <f t="shared" si="6"/>
        <v>15091080</v>
      </c>
      <c r="O38" s="23">
        <f t="shared" si="7"/>
        <v>15392901.6</v>
      </c>
    </row>
    <row r="39" spans="1:15" ht="16.5" x14ac:dyDescent="0.3">
      <c r="A39" s="11">
        <v>38</v>
      </c>
      <c r="B39" s="4">
        <v>1302</v>
      </c>
      <c r="C39" s="4">
        <v>13</v>
      </c>
      <c r="D39" s="4" t="s">
        <v>13</v>
      </c>
      <c r="E39" s="4">
        <v>798</v>
      </c>
      <c r="F39" s="4">
        <f t="shared" si="1"/>
        <v>877.80000000000007</v>
      </c>
      <c r="G39" s="42">
        <f>G38</f>
        <v>18050</v>
      </c>
      <c r="H39" s="43">
        <f t="shared" si="2"/>
        <v>14403900</v>
      </c>
      <c r="I39" s="44">
        <f t="shared" si="3"/>
        <v>14980056</v>
      </c>
      <c r="J39" s="45">
        <f t="shared" si="4"/>
        <v>31000</v>
      </c>
      <c r="K39" s="46">
        <f t="shared" si="5"/>
        <v>2282280</v>
      </c>
      <c r="L39" s="3"/>
      <c r="M39">
        <f>M38</f>
        <v>18770</v>
      </c>
      <c r="N39">
        <f t="shared" si="6"/>
        <v>14978460</v>
      </c>
      <c r="O39" s="23">
        <f t="shared" si="7"/>
        <v>15278029.200000001</v>
      </c>
    </row>
    <row r="40" spans="1:15" ht="16.5" x14ac:dyDescent="0.3">
      <c r="A40" s="11">
        <v>39</v>
      </c>
      <c r="B40" s="4">
        <v>1303</v>
      </c>
      <c r="C40" s="4">
        <v>13</v>
      </c>
      <c r="D40" s="4" t="s">
        <v>14</v>
      </c>
      <c r="E40" s="4">
        <v>1057</v>
      </c>
      <c r="F40" s="4">
        <f t="shared" si="1"/>
        <v>1162.7</v>
      </c>
      <c r="G40" s="42">
        <f>G39</f>
        <v>18050</v>
      </c>
      <c r="H40" s="43">
        <f t="shared" si="2"/>
        <v>19078850</v>
      </c>
      <c r="I40" s="44">
        <f t="shared" si="3"/>
        <v>19842004</v>
      </c>
      <c r="J40" s="45">
        <f t="shared" si="4"/>
        <v>41500</v>
      </c>
      <c r="K40" s="46">
        <f t="shared" si="5"/>
        <v>3023020</v>
      </c>
      <c r="L40" s="3"/>
      <c r="M40">
        <f>M39</f>
        <v>18770</v>
      </c>
      <c r="N40">
        <f t="shared" si="6"/>
        <v>19839890</v>
      </c>
      <c r="O40" s="23">
        <f t="shared" si="7"/>
        <v>20236687.800000001</v>
      </c>
    </row>
    <row r="41" spans="1:15" ht="16.5" x14ac:dyDescent="0.3">
      <c r="A41" s="11">
        <v>40</v>
      </c>
      <c r="B41" s="4">
        <v>1304</v>
      </c>
      <c r="C41" s="4">
        <v>13</v>
      </c>
      <c r="D41" s="4" t="s">
        <v>14</v>
      </c>
      <c r="E41" s="4">
        <v>1078</v>
      </c>
      <c r="F41" s="4">
        <f t="shared" si="1"/>
        <v>1185.8000000000002</v>
      </c>
      <c r="G41" s="42">
        <f>G40</f>
        <v>18050</v>
      </c>
      <c r="H41" s="43">
        <f t="shared" si="2"/>
        <v>19457900</v>
      </c>
      <c r="I41" s="44">
        <f t="shared" si="3"/>
        <v>20236216</v>
      </c>
      <c r="J41" s="45">
        <f t="shared" si="4"/>
        <v>42000</v>
      </c>
      <c r="K41" s="46">
        <f t="shared" si="5"/>
        <v>3083080.0000000005</v>
      </c>
      <c r="L41" s="3"/>
      <c r="M41">
        <f>M40</f>
        <v>18770</v>
      </c>
      <c r="N41">
        <f t="shared" si="6"/>
        <v>20234060</v>
      </c>
      <c r="O41" s="23">
        <f t="shared" si="7"/>
        <v>20638741.199999999</v>
      </c>
    </row>
    <row r="42" spans="1:15" ht="16.5" x14ac:dyDescent="0.3">
      <c r="A42" s="11">
        <v>41</v>
      </c>
      <c r="B42" s="4">
        <v>1401</v>
      </c>
      <c r="C42" s="4">
        <v>14</v>
      </c>
      <c r="D42" s="4" t="s">
        <v>13</v>
      </c>
      <c r="E42" s="4">
        <v>804</v>
      </c>
      <c r="F42" s="4">
        <f t="shared" si="1"/>
        <v>884.40000000000009</v>
      </c>
      <c r="G42" s="42">
        <f>G41+50</f>
        <v>18100</v>
      </c>
      <c r="H42" s="43">
        <f t="shared" si="2"/>
        <v>14552400</v>
      </c>
      <c r="I42" s="44">
        <f t="shared" si="3"/>
        <v>15134496</v>
      </c>
      <c r="J42" s="45">
        <f t="shared" si="4"/>
        <v>31500</v>
      </c>
      <c r="K42" s="46">
        <f t="shared" si="5"/>
        <v>2299440.0000000005</v>
      </c>
      <c r="L42" s="3"/>
      <c r="M42">
        <f>M41+30</f>
        <v>18800</v>
      </c>
      <c r="N42">
        <f t="shared" si="6"/>
        <v>15115200</v>
      </c>
      <c r="O42" s="23">
        <f t="shared" si="7"/>
        <v>15417504</v>
      </c>
    </row>
    <row r="43" spans="1:15" ht="16.5" x14ac:dyDescent="0.3">
      <c r="A43" s="11">
        <v>42</v>
      </c>
      <c r="B43" s="4">
        <v>1402</v>
      </c>
      <c r="C43" s="4">
        <v>14</v>
      </c>
      <c r="D43" s="4" t="s">
        <v>13</v>
      </c>
      <c r="E43" s="4">
        <v>798</v>
      </c>
      <c r="F43" s="4">
        <f t="shared" si="1"/>
        <v>877.80000000000007</v>
      </c>
      <c r="G43" s="42">
        <f>G42</f>
        <v>18100</v>
      </c>
      <c r="H43" s="43">
        <f t="shared" si="2"/>
        <v>14443800</v>
      </c>
      <c r="I43" s="44">
        <f t="shared" si="3"/>
        <v>15021552</v>
      </c>
      <c r="J43" s="45">
        <f t="shared" si="4"/>
        <v>31500</v>
      </c>
      <c r="K43" s="46">
        <f t="shared" si="5"/>
        <v>2282280</v>
      </c>
      <c r="L43" s="3"/>
      <c r="M43">
        <f>M42</f>
        <v>18800</v>
      </c>
      <c r="N43">
        <f t="shared" si="6"/>
        <v>15002400</v>
      </c>
      <c r="O43" s="23">
        <f t="shared" si="7"/>
        <v>15302448</v>
      </c>
    </row>
    <row r="44" spans="1:15" ht="16.5" x14ac:dyDescent="0.3">
      <c r="A44" s="11">
        <v>43</v>
      </c>
      <c r="B44" s="4">
        <v>1403</v>
      </c>
      <c r="C44" s="4">
        <v>14</v>
      </c>
      <c r="D44" s="4" t="s">
        <v>14</v>
      </c>
      <c r="E44" s="4">
        <v>1057</v>
      </c>
      <c r="F44" s="4">
        <f t="shared" si="1"/>
        <v>1162.7</v>
      </c>
      <c r="G44" s="42">
        <f>G43</f>
        <v>18100</v>
      </c>
      <c r="H44" s="43">
        <f t="shared" si="2"/>
        <v>19131700</v>
      </c>
      <c r="I44" s="44">
        <f t="shared" si="3"/>
        <v>19896968</v>
      </c>
      <c r="J44" s="45">
        <f t="shared" si="4"/>
        <v>41500</v>
      </c>
      <c r="K44" s="46">
        <f t="shared" si="5"/>
        <v>3023020</v>
      </c>
      <c r="L44" s="3"/>
      <c r="M44">
        <f>M43</f>
        <v>18800</v>
      </c>
      <c r="N44">
        <f t="shared" si="6"/>
        <v>19871600</v>
      </c>
      <c r="O44" s="23">
        <f t="shared" si="7"/>
        <v>20269032</v>
      </c>
    </row>
    <row r="45" spans="1:15" ht="16.5" x14ac:dyDescent="0.3">
      <c r="A45" s="11">
        <v>44</v>
      </c>
      <c r="B45" s="4">
        <v>1404</v>
      </c>
      <c r="C45" s="4">
        <v>14</v>
      </c>
      <c r="D45" s="4" t="s">
        <v>14</v>
      </c>
      <c r="E45" s="4">
        <v>1078</v>
      </c>
      <c r="F45" s="4">
        <f t="shared" si="1"/>
        <v>1185.8000000000002</v>
      </c>
      <c r="G45" s="42">
        <f>G44</f>
        <v>18100</v>
      </c>
      <c r="H45" s="43">
        <f t="shared" si="2"/>
        <v>19511800</v>
      </c>
      <c r="I45" s="44">
        <f t="shared" si="3"/>
        <v>20292272</v>
      </c>
      <c r="J45" s="45">
        <f t="shared" si="4"/>
        <v>42500</v>
      </c>
      <c r="K45" s="46">
        <f t="shared" si="5"/>
        <v>3083080.0000000005</v>
      </c>
      <c r="L45" s="3"/>
      <c r="M45">
        <f>M44</f>
        <v>18800</v>
      </c>
      <c r="N45">
        <f t="shared" si="6"/>
        <v>20266400</v>
      </c>
      <c r="O45" s="23">
        <f t="shared" si="7"/>
        <v>20671728</v>
      </c>
    </row>
    <row r="46" spans="1:15" ht="16.5" x14ac:dyDescent="0.3">
      <c r="A46" s="11">
        <v>45</v>
      </c>
      <c r="B46" s="4">
        <v>1501</v>
      </c>
      <c r="C46" s="4">
        <v>15</v>
      </c>
      <c r="D46" s="4" t="s">
        <v>13</v>
      </c>
      <c r="E46" s="4">
        <v>804</v>
      </c>
      <c r="F46" s="4">
        <f t="shared" si="1"/>
        <v>884.40000000000009</v>
      </c>
      <c r="G46" s="42">
        <f>G45+50</f>
        <v>18150</v>
      </c>
      <c r="H46" s="43">
        <f t="shared" si="2"/>
        <v>14592600</v>
      </c>
      <c r="I46" s="44">
        <f t="shared" si="3"/>
        <v>15176304</v>
      </c>
      <c r="J46" s="45">
        <f t="shared" si="4"/>
        <v>31500</v>
      </c>
      <c r="K46" s="46">
        <f t="shared" si="5"/>
        <v>2299440.0000000005</v>
      </c>
      <c r="L46" s="3"/>
      <c r="M46">
        <f>M45+30</f>
        <v>18830</v>
      </c>
      <c r="N46">
        <f t="shared" si="6"/>
        <v>15139320</v>
      </c>
      <c r="O46" s="23">
        <f t="shared" si="7"/>
        <v>15442106.4</v>
      </c>
    </row>
    <row r="47" spans="1:15" ht="16.5" x14ac:dyDescent="0.3">
      <c r="A47" s="11">
        <v>46</v>
      </c>
      <c r="B47" s="4">
        <v>1502</v>
      </c>
      <c r="C47" s="4">
        <v>15</v>
      </c>
      <c r="D47" s="4" t="s">
        <v>13</v>
      </c>
      <c r="E47" s="4">
        <v>798</v>
      </c>
      <c r="F47" s="4">
        <f t="shared" si="1"/>
        <v>877.80000000000007</v>
      </c>
      <c r="G47" s="42">
        <f>G46</f>
        <v>18150</v>
      </c>
      <c r="H47" s="43">
        <f t="shared" si="2"/>
        <v>14483700</v>
      </c>
      <c r="I47" s="44">
        <f t="shared" si="3"/>
        <v>15063048</v>
      </c>
      <c r="J47" s="45">
        <f t="shared" si="4"/>
        <v>31500</v>
      </c>
      <c r="K47" s="46">
        <f t="shared" si="5"/>
        <v>2282280</v>
      </c>
      <c r="L47" s="3"/>
      <c r="M47">
        <f>M46</f>
        <v>18830</v>
      </c>
      <c r="N47">
        <f t="shared" si="6"/>
        <v>15026340</v>
      </c>
      <c r="O47" s="23">
        <f t="shared" si="7"/>
        <v>15326866.800000001</v>
      </c>
    </row>
    <row r="48" spans="1:15" ht="16.5" x14ac:dyDescent="0.3">
      <c r="A48" s="11">
        <v>47</v>
      </c>
      <c r="B48" s="4">
        <v>1503</v>
      </c>
      <c r="C48" s="4">
        <v>15</v>
      </c>
      <c r="D48" s="4" t="s">
        <v>14</v>
      </c>
      <c r="E48" s="4">
        <v>1057</v>
      </c>
      <c r="F48" s="4">
        <f t="shared" si="1"/>
        <v>1162.7</v>
      </c>
      <c r="G48" s="42">
        <f>G47</f>
        <v>18150</v>
      </c>
      <c r="H48" s="43">
        <f t="shared" si="2"/>
        <v>19184550</v>
      </c>
      <c r="I48" s="44">
        <f t="shared" si="3"/>
        <v>19951932</v>
      </c>
      <c r="J48" s="45">
        <f t="shared" si="4"/>
        <v>41500</v>
      </c>
      <c r="K48" s="46">
        <f t="shared" si="5"/>
        <v>3023020</v>
      </c>
      <c r="L48" s="3"/>
      <c r="M48">
        <f>M47</f>
        <v>18830</v>
      </c>
      <c r="N48">
        <f t="shared" si="6"/>
        <v>19903310</v>
      </c>
      <c r="O48" s="23">
        <f t="shared" si="7"/>
        <v>20301376.199999999</v>
      </c>
    </row>
    <row r="49" spans="1:15" ht="16.5" x14ac:dyDescent="0.3">
      <c r="A49" s="11">
        <v>48</v>
      </c>
      <c r="B49" s="4">
        <v>1504</v>
      </c>
      <c r="C49" s="4">
        <v>15</v>
      </c>
      <c r="D49" s="4" t="s">
        <v>14</v>
      </c>
      <c r="E49" s="4">
        <v>1078</v>
      </c>
      <c r="F49" s="4">
        <f t="shared" si="1"/>
        <v>1185.8000000000002</v>
      </c>
      <c r="G49" s="42">
        <f>G48</f>
        <v>18150</v>
      </c>
      <c r="H49" s="43">
        <f t="shared" si="2"/>
        <v>19565700</v>
      </c>
      <c r="I49" s="44">
        <f t="shared" si="3"/>
        <v>20348328</v>
      </c>
      <c r="J49" s="45">
        <f t="shared" si="4"/>
        <v>42500</v>
      </c>
      <c r="K49" s="46">
        <f t="shared" si="5"/>
        <v>3083080.0000000005</v>
      </c>
      <c r="L49" s="3"/>
      <c r="M49">
        <f>M48</f>
        <v>18830</v>
      </c>
      <c r="N49">
        <f t="shared" si="6"/>
        <v>20298740</v>
      </c>
      <c r="O49" s="23">
        <f t="shared" si="7"/>
        <v>20704714.800000001</v>
      </c>
    </row>
    <row r="50" spans="1:15" ht="16.5" x14ac:dyDescent="0.3">
      <c r="A50" s="11">
        <v>49</v>
      </c>
      <c r="B50" s="4">
        <v>1601</v>
      </c>
      <c r="C50" s="4">
        <v>16</v>
      </c>
      <c r="D50" s="4" t="s">
        <v>13</v>
      </c>
      <c r="E50" s="4">
        <v>804</v>
      </c>
      <c r="F50" s="4">
        <f t="shared" si="1"/>
        <v>884.40000000000009</v>
      </c>
      <c r="G50" s="42">
        <f>G49+50</f>
        <v>18200</v>
      </c>
      <c r="H50" s="43">
        <f t="shared" si="2"/>
        <v>14632800</v>
      </c>
      <c r="I50" s="44">
        <f t="shared" si="3"/>
        <v>15218112</v>
      </c>
      <c r="J50" s="45">
        <f t="shared" si="4"/>
        <v>31500</v>
      </c>
      <c r="K50" s="46">
        <f t="shared" si="5"/>
        <v>2299440.0000000005</v>
      </c>
      <c r="L50" s="3"/>
      <c r="M50">
        <f>M49+30</f>
        <v>18860</v>
      </c>
      <c r="N50">
        <f t="shared" si="6"/>
        <v>15163440</v>
      </c>
      <c r="O50" s="23">
        <f t="shared" si="7"/>
        <v>15466708.800000001</v>
      </c>
    </row>
    <row r="51" spans="1:15" ht="16.5" x14ac:dyDescent="0.3">
      <c r="A51" s="11">
        <v>50</v>
      </c>
      <c r="B51" s="4">
        <v>1602</v>
      </c>
      <c r="C51" s="4">
        <v>16</v>
      </c>
      <c r="D51" s="4" t="s">
        <v>13</v>
      </c>
      <c r="E51" s="4">
        <v>798</v>
      </c>
      <c r="F51" s="4">
        <f t="shared" si="1"/>
        <v>877.80000000000007</v>
      </c>
      <c r="G51" s="42">
        <f>G50</f>
        <v>18200</v>
      </c>
      <c r="H51" s="43">
        <f t="shared" si="2"/>
        <v>14523600</v>
      </c>
      <c r="I51" s="44">
        <f t="shared" si="3"/>
        <v>15104544</v>
      </c>
      <c r="J51" s="45">
        <f t="shared" si="4"/>
        <v>31500</v>
      </c>
      <c r="K51" s="46">
        <f t="shared" si="5"/>
        <v>2282280</v>
      </c>
      <c r="L51" s="3"/>
      <c r="M51">
        <f>M50</f>
        <v>18860</v>
      </c>
      <c r="N51">
        <f t="shared" si="6"/>
        <v>15050280</v>
      </c>
      <c r="O51" s="23">
        <f t="shared" si="7"/>
        <v>15351285.6</v>
      </c>
    </row>
    <row r="52" spans="1:15" ht="16.5" x14ac:dyDescent="0.3">
      <c r="A52" s="11">
        <v>51</v>
      </c>
      <c r="B52" s="4">
        <v>1603</v>
      </c>
      <c r="C52" s="4">
        <v>16</v>
      </c>
      <c r="D52" s="4" t="s">
        <v>14</v>
      </c>
      <c r="E52" s="4">
        <v>1057</v>
      </c>
      <c r="F52" s="4">
        <f t="shared" si="1"/>
        <v>1162.7</v>
      </c>
      <c r="G52" s="42">
        <f>G51</f>
        <v>18200</v>
      </c>
      <c r="H52" s="43">
        <f t="shared" si="2"/>
        <v>19237400</v>
      </c>
      <c r="I52" s="44">
        <f t="shared" si="3"/>
        <v>20006896</v>
      </c>
      <c r="J52" s="45">
        <f t="shared" si="4"/>
        <v>41500</v>
      </c>
      <c r="K52" s="46">
        <f t="shared" si="5"/>
        <v>3023020</v>
      </c>
      <c r="L52" s="3"/>
      <c r="M52">
        <f>M51</f>
        <v>18860</v>
      </c>
      <c r="N52">
        <f t="shared" si="6"/>
        <v>19935020</v>
      </c>
      <c r="O52" s="23">
        <f t="shared" si="7"/>
        <v>20333720.399999999</v>
      </c>
    </row>
    <row r="53" spans="1:15" ht="16.5" x14ac:dyDescent="0.3">
      <c r="A53" s="11">
        <v>52</v>
      </c>
      <c r="B53" s="4">
        <v>1604</v>
      </c>
      <c r="C53" s="4">
        <v>16</v>
      </c>
      <c r="D53" s="4" t="s">
        <v>14</v>
      </c>
      <c r="E53" s="4">
        <v>1078</v>
      </c>
      <c r="F53" s="4">
        <f t="shared" si="1"/>
        <v>1185.8000000000002</v>
      </c>
      <c r="G53" s="42">
        <f>G52</f>
        <v>18200</v>
      </c>
      <c r="H53" s="43">
        <f t="shared" si="2"/>
        <v>19619600</v>
      </c>
      <c r="I53" s="44">
        <f t="shared" si="3"/>
        <v>20404384</v>
      </c>
      <c r="J53" s="45">
        <f t="shared" si="4"/>
        <v>42500</v>
      </c>
      <c r="K53" s="46">
        <f t="shared" si="5"/>
        <v>3083080.0000000005</v>
      </c>
      <c r="L53" s="3"/>
      <c r="M53">
        <f>M52</f>
        <v>18860</v>
      </c>
      <c r="N53">
        <f t="shared" si="6"/>
        <v>20331080</v>
      </c>
      <c r="O53" s="23">
        <f t="shared" si="7"/>
        <v>20737701.600000001</v>
      </c>
    </row>
    <row r="54" spans="1:15" ht="16.5" x14ac:dyDescent="0.3">
      <c r="A54" s="11">
        <v>53</v>
      </c>
      <c r="B54" s="4">
        <v>1701</v>
      </c>
      <c r="C54" s="4">
        <v>17</v>
      </c>
      <c r="D54" s="4" t="s">
        <v>13</v>
      </c>
      <c r="E54" s="4">
        <v>804</v>
      </c>
      <c r="F54" s="4">
        <f t="shared" si="1"/>
        <v>884.40000000000009</v>
      </c>
      <c r="G54" s="42">
        <f>G53+50</f>
        <v>18250</v>
      </c>
      <c r="H54" s="43">
        <f t="shared" si="2"/>
        <v>14673000</v>
      </c>
      <c r="I54" s="44">
        <f t="shared" si="3"/>
        <v>15259920</v>
      </c>
      <c r="J54" s="45">
        <f t="shared" si="4"/>
        <v>32000</v>
      </c>
      <c r="K54" s="46">
        <f t="shared" si="5"/>
        <v>2299440.0000000005</v>
      </c>
      <c r="L54" s="3"/>
      <c r="M54">
        <f>M53+30</f>
        <v>18890</v>
      </c>
      <c r="N54">
        <f t="shared" si="6"/>
        <v>15187560</v>
      </c>
      <c r="O54" s="23">
        <f t="shared" si="7"/>
        <v>15491311.200000001</v>
      </c>
    </row>
    <row r="55" spans="1:15" ht="16.5" x14ac:dyDescent="0.3">
      <c r="A55" s="11">
        <v>54</v>
      </c>
      <c r="B55" s="4">
        <v>1702</v>
      </c>
      <c r="C55" s="4">
        <v>17</v>
      </c>
      <c r="D55" s="4" t="s">
        <v>13</v>
      </c>
      <c r="E55" s="4">
        <v>798</v>
      </c>
      <c r="F55" s="4">
        <f t="shared" si="1"/>
        <v>877.80000000000007</v>
      </c>
      <c r="G55" s="42">
        <f>G54</f>
        <v>18250</v>
      </c>
      <c r="H55" s="43">
        <f t="shared" si="2"/>
        <v>14563500</v>
      </c>
      <c r="I55" s="44">
        <f t="shared" si="3"/>
        <v>15146040</v>
      </c>
      <c r="J55" s="45">
        <f t="shared" si="4"/>
        <v>31500</v>
      </c>
      <c r="K55" s="46">
        <f t="shared" si="5"/>
        <v>2282280</v>
      </c>
      <c r="L55" s="3"/>
      <c r="M55">
        <f>M54</f>
        <v>18890</v>
      </c>
      <c r="N55">
        <f t="shared" si="6"/>
        <v>15074220</v>
      </c>
      <c r="O55" s="23">
        <f t="shared" si="7"/>
        <v>15375704.4</v>
      </c>
    </row>
    <row r="56" spans="1:15" ht="16.5" x14ac:dyDescent="0.3">
      <c r="A56" s="11">
        <v>55</v>
      </c>
      <c r="B56" s="4">
        <v>1703</v>
      </c>
      <c r="C56" s="4">
        <v>17</v>
      </c>
      <c r="D56" s="4" t="s">
        <v>14</v>
      </c>
      <c r="E56" s="4">
        <v>1057</v>
      </c>
      <c r="F56" s="4">
        <f t="shared" si="1"/>
        <v>1162.7</v>
      </c>
      <c r="G56" s="42">
        <f>G55</f>
        <v>18250</v>
      </c>
      <c r="H56" s="43">
        <f t="shared" si="2"/>
        <v>19290250</v>
      </c>
      <c r="I56" s="44">
        <f t="shared" si="3"/>
        <v>20061860</v>
      </c>
      <c r="J56" s="45">
        <f t="shared" si="4"/>
        <v>42000</v>
      </c>
      <c r="K56" s="46">
        <f t="shared" si="5"/>
        <v>3023020</v>
      </c>
      <c r="L56" s="3"/>
      <c r="M56">
        <f>M55</f>
        <v>18890</v>
      </c>
      <c r="N56">
        <f t="shared" si="6"/>
        <v>19966730</v>
      </c>
      <c r="O56" s="23">
        <f t="shared" si="7"/>
        <v>20366064.600000001</v>
      </c>
    </row>
    <row r="57" spans="1:15" ht="16.5" x14ac:dyDescent="0.3">
      <c r="A57" s="11">
        <v>56</v>
      </c>
      <c r="B57" s="4">
        <v>1704</v>
      </c>
      <c r="C57" s="4">
        <v>17</v>
      </c>
      <c r="D57" s="4" t="s">
        <v>14</v>
      </c>
      <c r="E57" s="4">
        <v>1078</v>
      </c>
      <c r="F57" s="4">
        <f t="shared" si="1"/>
        <v>1185.8000000000002</v>
      </c>
      <c r="G57" s="42">
        <f>G56</f>
        <v>18250</v>
      </c>
      <c r="H57" s="43">
        <f t="shared" si="2"/>
        <v>19673500</v>
      </c>
      <c r="I57" s="44">
        <f t="shared" si="3"/>
        <v>20460440</v>
      </c>
      <c r="J57" s="45">
        <f t="shared" si="4"/>
        <v>42500</v>
      </c>
      <c r="K57" s="46">
        <f t="shared" si="5"/>
        <v>3083080.0000000005</v>
      </c>
      <c r="L57" s="3"/>
      <c r="M57">
        <f>M56</f>
        <v>18890</v>
      </c>
      <c r="N57">
        <f t="shared" si="6"/>
        <v>20363420</v>
      </c>
      <c r="O57" s="23">
        <f t="shared" si="7"/>
        <v>20770688.399999999</v>
      </c>
    </row>
    <row r="58" spans="1:15" ht="16.5" x14ac:dyDescent="0.3">
      <c r="A58" s="11">
        <v>57</v>
      </c>
      <c r="B58" s="4">
        <v>1801</v>
      </c>
      <c r="C58" s="4">
        <v>18</v>
      </c>
      <c r="D58" s="4" t="s">
        <v>13</v>
      </c>
      <c r="E58" s="4">
        <v>804</v>
      </c>
      <c r="F58" s="4">
        <f t="shared" si="1"/>
        <v>884.40000000000009</v>
      </c>
      <c r="G58" s="42">
        <f>G57+50</f>
        <v>18300</v>
      </c>
      <c r="H58" s="43">
        <f t="shared" si="2"/>
        <v>14713200</v>
      </c>
      <c r="I58" s="44">
        <f t="shared" si="3"/>
        <v>15301728</v>
      </c>
      <c r="J58" s="45">
        <f t="shared" si="4"/>
        <v>32000</v>
      </c>
      <c r="K58" s="46">
        <f t="shared" si="5"/>
        <v>2299440.0000000005</v>
      </c>
      <c r="L58" s="3"/>
      <c r="M58">
        <f>M57+30</f>
        <v>18920</v>
      </c>
      <c r="N58">
        <f t="shared" si="6"/>
        <v>15211680</v>
      </c>
      <c r="O58" s="23">
        <f t="shared" si="7"/>
        <v>15515913.6</v>
      </c>
    </row>
    <row r="59" spans="1:15" ht="16.5" x14ac:dyDescent="0.3">
      <c r="A59" s="11">
        <v>58</v>
      </c>
      <c r="B59" s="4">
        <v>1802</v>
      </c>
      <c r="C59" s="4">
        <v>18</v>
      </c>
      <c r="D59" s="4" t="s">
        <v>13</v>
      </c>
      <c r="E59" s="4">
        <v>798</v>
      </c>
      <c r="F59" s="4">
        <f t="shared" si="1"/>
        <v>877.80000000000007</v>
      </c>
      <c r="G59" s="42">
        <f>G58</f>
        <v>18300</v>
      </c>
      <c r="H59" s="43">
        <f t="shared" si="2"/>
        <v>14603400</v>
      </c>
      <c r="I59" s="44">
        <f t="shared" si="3"/>
        <v>15187536</v>
      </c>
      <c r="J59" s="45">
        <f t="shared" si="4"/>
        <v>31500</v>
      </c>
      <c r="K59" s="46">
        <f t="shared" si="5"/>
        <v>2282280</v>
      </c>
      <c r="L59" s="3"/>
      <c r="M59">
        <f>M58</f>
        <v>18920</v>
      </c>
      <c r="N59">
        <f t="shared" si="6"/>
        <v>15098160</v>
      </c>
      <c r="O59" s="23">
        <f t="shared" si="7"/>
        <v>15400123.200000001</v>
      </c>
    </row>
    <row r="60" spans="1:15" ht="16.5" x14ac:dyDescent="0.3">
      <c r="A60" s="11">
        <v>59</v>
      </c>
      <c r="B60" s="4">
        <v>1803</v>
      </c>
      <c r="C60" s="4">
        <v>18</v>
      </c>
      <c r="D60" s="4" t="s">
        <v>14</v>
      </c>
      <c r="E60" s="4">
        <v>1057</v>
      </c>
      <c r="F60" s="4">
        <f t="shared" si="1"/>
        <v>1162.7</v>
      </c>
      <c r="G60" s="42">
        <f>G59</f>
        <v>18300</v>
      </c>
      <c r="H60" s="43">
        <f t="shared" si="2"/>
        <v>19343100</v>
      </c>
      <c r="I60" s="44">
        <f t="shared" si="3"/>
        <v>20116824</v>
      </c>
      <c r="J60" s="45">
        <f t="shared" si="4"/>
        <v>42000</v>
      </c>
      <c r="K60" s="46">
        <f t="shared" si="5"/>
        <v>3023020</v>
      </c>
      <c r="L60" s="3"/>
      <c r="M60">
        <f>M59</f>
        <v>18920</v>
      </c>
      <c r="N60">
        <f t="shared" si="6"/>
        <v>19998440</v>
      </c>
      <c r="O60" s="23">
        <f t="shared" si="7"/>
        <v>20398408.800000001</v>
      </c>
    </row>
    <row r="61" spans="1:15" ht="16.5" x14ac:dyDescent="0.3">
      <c r="A61" s="11">
        <v>60</v>
      </c>
      <c r="B61" s="4">
        <v>1804</v>
      </c>
      <c r="C61" s="4">
        <v>18</v>
      </c>
      <c r="D61" s="4" t="s">
        <v>14</v>
      </c>
      <c r="E61" s="4">
        <v>1078</v>
      </c>
      <c r="F61" s="4">
        <f t="shared" si="1"/>
        <v>1185.8000000000002</v>
      </c>
      <c r="G61" s="42">
        <f>G60</f>
        <v>18300</v>
      </c>
      <c r="H61" s="43">
        <f t="shared" si="2"/>
        <v>19727400</v>
      </c>
      <c r="I61" s="44">
        <f t="shared" si="3"/>
        <v>20516496</v>
      </c>
      <c r="J61" s="45">
        <f t="shared" si="4"/>
        <v>42500</v>
      </c>
      <c r="K61" s="46">
        <f t="shared" si="5"/>
        <v>3083080.0000000005</v>
      </c>
      <c r="L61" s="3"/>
      <c r="M61">
        <f>M60</f>
        <v>18920</v>
      </c>
      <c r="N61">
        <f t="shared" si="6"/>
        <v>20395760</v>
      </c>
      <c r="O61" s="23">
        <f t="shared" si="7"/>
        <v>20803675.199999999</v>
      </c>
    </row>
    <row r="62" spans="1:15" ht="16.5" x14ac:dyDescent="0.3">
      <c r="A62" s="11">
        <v>61</v>
      </c>
      <c r="B62" s="4">
        <v>1901</v>
      </c>
      <c r="C62" s="4">
        <v>19</v>
      </c>
      <c r="D62" s="4" t="s">
        <v>13</v>
      </c>
      <c r="E62" s="4">
        <v>804</v>
      </c>
      <c r="F62" s="4">
        <f t="shared" si="1"/>
        <v>884.40000000000009</v>
      </c>
      <c r="G62" s="42">
        <f>G61+50</f>
        <v>18350</v>
      </c>
      <c r="H62" s="43">
        <f t="shared" si="2"/>
        <v>14753400</v>
      </c>
      <c r="I62" s="44">
        <f t="shared" si="3"/>
        <v>15343536</v>
      </c>
      <c r="J62" s="45">
        <f t="shared" si="4"/>
        <v>32000</v>
      </c>
      <c r="K62" s="46">
        <f t="shared" si="5"/>
        <v>2299440.0000000005</v>
      </c>
      <c r="L62" s="3"/>
      <c r="M62">
        <f>M61+30</f>
        <v>18950</v>
      </c>
      <c r="N62">
        <f t="shared" si="6"/>
        <v>15235800</v>
      </c>
      <c r="O62" s="23">
        <f t="shared" si="7"/>
        <v>15540516</v>
      </c>
    </row>
    <row r="63" spans="1:15" ht="16.5" x14ac:dyDescent="0.3">
      <c r="A63" s="11">
        <v>62</v>
      </c>
      <c r="B63" s="4">
        <v>1902</v>
      </c>
      <c r="C63" s="4">
        <v>19</v>
      </c>
      <c r="D63" s="4" t="s">
        <v>13</v>
      </c>
      <c r="E63" s="4">
        <v>798</v>
      </c>
      <c r="F63" s="4">
        <f t="shared" si="1"/>
        <v>877.80000000000007</v>
      </c>
      <c r="G63" s="42">
        <f>G62</f>
        <v>18350</v>
      </c>
      <c r="H63" s="43">
        <f t="shared" si="2"/>
        <v>14643300</v>
      </c>
      <c r="I63" s="44">
        <f t="shared" si="3"/>
        <v>15229032</v>
      </c>
      <c r="J63" s="45">
        <f t="shared" si="4"/>
        <v>31500</v>
      </c>
      <c r="K63" s="46">
        <f t="shared" si="5"/>
        <v>2282280</v>
      </c>
      <c r="L63" s="3"/>
      <c r="M63">
        <f>M62</f>
        <v>18950</v>
      </c>
      <c r="N63">
        <f t="shared" si="6"/>
        <v>15122100</v>
      </c>
      <c r="O63" s="23">
        <f t="shared" si="7"/>
        <v>15424542</v>
      </c>
    </row>
    <row r="64" spans="1:15" ht="16.5" x14ac:dyDescent="0.3">
      <c r="A64" s="11">
        <v>63</v>
      </c>
      <c r="B64" s="4">
        <v>1903</v>
      </c>
      <c r="C64" s="4">
        <v>19</v>
      </c>
      <c r="D64" s="4" t="s">
        <v>14</v>
      </c>
      <c r="E64" s="4">
        <v>1057</v>
      </c>
      <c r="F64" s="4">
        <f t="shared" si="1"/>
        <v>1162.7</v>
      </c>
      <c r="G64" s="42">
        <f>G63</f>
        <v>18350</v>
      </c>
      <c r="H64" s="43">
        <f t="shared" si="2"/>
        <v>19395950</v>
      </c>
      <c r="I64" s="44">
        <f t="shared" si="3"/>
        <v>20171788</v>
      </c>
      <c r="J64" s="45">
        <f t="shared" si="4"/>
        <v>42000</v>
      </c>
      <c r="K64" s="46">
        <f t="shared" si="5"/>
        <v>3023020</v>
      </c>
      <c r="L64" s="3"/>
      <c r="M64">
        <f>M63</f>
        <v>18950</v>
      </c>
      <c r="N64">
        <f t="shared" si="6"/>
        <v>20030150</v>
      </c>
      <c r="O64" s="23">
        <f t="shared" si="7"/>
        <v>20430753</v>
      </c>
    </row>
    <row r="65" spans="1:15" ht="16.5" x14ac:dyDescent="0.3">
      <c r="A65" s="11">
        <v>64</v>
      </c>
      <c r="B65" s="4">
        <v>1904</v>
      </c>
      <c r="C65" s="4">
        <v>19</v>
      </c>
      <c r="D65" s="4" t="s">
        <v>14</v>
      </c>
      <c r="E65" s="4">
        <v>1078</v>
      </c>
      <c r="F65" s="4">
        <f t="shared" si="1"/>
        <v>1185.8000000000002</v>
      </c>
      <c r="G65" s="42">
        <f>G64</f>
        <v>18350</v>
      </c>
      <c r="H65" s="43">
        <f t="shared" si="2"/>
        <v>19781300</v>
      </c>
      <c r="I65" s="44">
        <f t="shared" si="3"/>
        <v>20572552</v>
      </c>
      <c r="J65" s="45">
        <f t="shared" si="4"/>
        <v>43000</v>
      </c>
      <c r="K65" s="46">
        <f t="shared" si="5"/>
        <v>3083080.0000000005</v>
      </c>
      <c r="L65" s="3"/>
      <c r="M65">
        <f>M64</f>
        <v>18950</v>
      </c>
      <c r="N65">
        <f t="shared" si="6"/>
        <v>20428100</v>
      </c>
      <c r="O65" s="23">
        <f t="shared" si="7"/>
        <v>20836662</v>
      </c>
    </row>
    <row r="66" spans="1:15" ht="16.5" x14ac:dyDescent="0.3">
      <c r="A66" s="11">
        <v>65</v>
      </c>
      <c r="B66" s="4">
        <v>2001</v>
      </c>
      <c r="C66" s="4">
        <v>20</v>
      </c>
      <c r="D66" s="4" t="s">
        <v>13</v>
      </c>
      <c r="E66" s="4">
        <v>804</v>
      </c>
      <c r="F66" s="4">
        <f t="shared" si="1"/>
        <v>884.40000000000009</v>
      </c>
      <c r="G66" s="42">
        <f>G65+50</f>
        <v>18400</v>
      </c>
      <c r="H66" s="43">
        <f t="shared" si="2"/>
        <v>14793600</v>
      </c>
      <c r="I66" s="44">
        <f t="shared" si="3"/>
        <v>15385344</v>
      </c>
      <c r="J66" s="45">
        <f t="shared" si="4"/>
        <v>32000</v>
      </c>
      <c r="K66" s="46">
        <f t="shared" si="5"/>
        <v>2299440.0000000005</v>
      </c>
      <c r="L66" s="3"/>
      <c r="M66">
        <f>M65+30</f>
        <v>18980</v>
      </c>
      <c r="N66">
        <f t="shared" si="6"/>
        <v>15259920</v>
      </c>
      <c r="O66" s="23">
        <f t="shared" si="7"/>
        <v>15565118.4</v>
      </c>
    </row>
    <row r="67" spans="1:15" ht="16.5" x14ac:dyDescent="0.3">
      <c r="A67" s="11">
        <v>66</v>
      </c>
      <c r="B67" s="4">
        <v>2002</v>
      </c>
      <c r="C67" s="4">
        <v>20</v>
      </c>
      <c r="D67" s="4" t="s">
        <v>13</v>
      </c>
      <c r="E67" s="4">
        <v>798</v>
      </c>
      <c r="F67" s="4">
        <f t="shared" ref="F67:F99" si="8">E67*1.1</f>
        <v>877.80000000000007</v>
      </c>
      <c r="G67" s="42">
        <f>G66</f>
        <v>18400</v>
      </c>
      <c r="H67" s="43">
        <f t="shared" ref="H67:H99" si="9">E67*G67</f>
        <v>14683200</v>
      </c>
      <c r="I67" s="44">
        <f t="shared" ref="I67:I99" si="10">H67*1.04</f>
        <v>15270528</v>
      </c>
      <c r="J67" s="45">
        <f t="shared" ref="J67:J99" si="11">MROUND((I67*0.025/12),500)</f>
        <v>32000</v>
      </c>
      <c r="K67" s="46">
        <f t="shared" ref="K67:K99" si="12">F67*2600</f>
        <v>2282280</v>
      </c>
      <c r="L67" s="3"/>
      <c r="M67">
        <f>M66</f>
        <v>18980</v>
      </c>
      <c r="N67">
        <f t="shared" ref="N67:N99" si="13">E67*M67</f>
        <v>15146040</v>
      </c>
      <c r="O67" s="23">
        <f t="shared" ref="O67:O99" si="14">N67*1.02</f>
        <v>15448960.800000001</v>
      </c>
    </row>
    <row r="68" spans="1:15" ht="16.5" x14ac:dyDescent="0.3">
      <c r="A68" s="11">
        <v>67</v>
      </c>
      <c r="B68" s="4">
        <v>2003</v>
      </c>
      <c r="C68" s="4">
        <v>20</v>
      </c>
      <c r="D68" s="4" t="s">
        <v>14</v>
      </c>
      <c r="E68" s="4">
        <v>1057</v>
      </c>
      <c r="F68" s="4">
        <f t="shared" si="8"/>
        <v>1162.7</v>
      </c>
      <c r="G68" s="42">
        <f>G67</f>
        <v>18400</v>
      </c>
      <c r="H68" s="43">
        <f t="shared" si="9"/>
        <v>19448800</v>
      </c>
      <c r="I68" s="44">
        <f t="shared" si="10"/>
        <v>20226752</v>
      </c>
      <c r="J68" s="45">
        <f t="shared" si="11"/>
        <v>42000</v>
      </c>
      <c r="K68" s="46">
        <f t="shared" si="12"/>
        <v>3023020</v>
      </c>
      <c r="L68" s="3"/>
      <c r="M68">
        <f>M67</f>
        <v>18980</v>
      </c>
      <c r="N68">
        <f t="shared" si="13"/>
        <v>20061860</v>
      </c>
      <c r="O68" s="23">
        <f t="shared" si="14"/>
        <v>20463097.199999999</v>
      </c>
    </row>
    <row r="69" spans="1:15" ht="16.5" x14ac:dyDescent="0.3">
      <c r="A69" s="11">
        <v>68</v>
      </c>
      <c r="B69" s="4">
        <v>2004</v>
      </c>
      <c r="C69" s="4">
        <v>20</v>
      </c>
      <c r="D69" s="4" t="s">
        <v>14</v>
      </c>
      <c r="E69" s="4">
        <v>1078</v>
      </c>
      <c r="F69" s="4">
        <f t="shared" si="8"/>
        <v>1185.8000000000002</v>
      </c>
      <c r="G69" s="42">
        <f>G68</f>
        <v>18400</v>
      </c>
      <c r="H69" s="43">
        <f t="shared" si="9"/>
        <v>19835200</v>
      </c>
      <c r="I69" s="44">
        <f t="shared" si="10"/>
        <v>20628608</v>
      </c>
      <c r="J69" s="45">
        <f t="shared" si="11"/>
        <v>43000</v>
      </c>
      <c r="K69" s="46">
        <f t="shared" si="12"/>
        <v>3083080.0000000005</v>
      </c>
      <c r="L69" s="3"/>
      <c r="M69">
        <f>M68</f>
        <v>18980</v>
      </c>
      <c r="N69">
        <f t="shared" si="13"/>
        <v>20460440</v>
      </c>
      <c r="O69" s="23">
        <f t="shared" si="14"/>
        <v>20869648.800000001</v>
      </c>
    </row>
    <row r="70" spans="1:15" ht="16.5" x14ac:dyDescent="0.3">
      <c r="A70" s="11">
        <v>69</v>
      </c>
      <c r="B70" s="4">
        <v>2101</v>
      </c>
      <c r="C70" s="4">
        <v>21</v>
      </c>
      <c r="D70" s="4" t="s">
        <v>13</v>
      </c>
      <c r="E70" s="4">
        <v>804</v>
      </c>
      <c r="F70" s="4">
        <f t="shared" si="8"/>
        <v>884.40000000000009</v>
      </c>
      <c r="G70" s="42">
        <f>G69+50</f>
        <v>18450</v>
      </c>
      <c r="H70" s="43">
        <f t="shared" si="9"/>
        <v>14833800</v>
      </c>
      <c r="I70" s="44">
        <f t="shared" si="10"/>
        <v>15427152</v>
      </c>
      <c r="J70" s="45">
        <f t="shared" si="11"/>
        <v>32000</v>
      </c>
      <c r="K70" s="46">
        <f t="shared" si="12"/>
        <v>2299440.0000000005</v>
      </c>
      <c r="L70" s="3"/>
      <c r="M70">
        <f>M69+30</f>
        <v>19010</v>
      </c>
      <c r="N70">
        <f t="shared" si="13"/>
        <v>15284040</v>
      </c>
      <c r="O70" s="23">
        <f t="shared" si="14"/>
        <v>15589720.800000001</v>
      </c>
    </row>
    <row r="71" spans="1:15" ht="16.5" x14ac:dyDescent="0.3">
      <c r="A71" s="11">
        <v>70</v>
      </c>
      <c r="B71" s="4">
        <v>2102</v>
      </c>
      <c r="C71" s="4">
        <v>21</v>
      </c>
      <c r="D71" s="4" t="s">
        <v>13</v>
      </c>
      <c r="E71" s="4">
        <v>798</v>
      </c>
      <c r="F71" s="4">
        <f t="shared" si="8"/>
        <v>877.80000000000007</v>
      </c>
      <c r="G71" s="42">
        <f>G70</f>
        <v>18450</v>
      </c>
      <c r="H71" s="43">
        <f t="shared" si="9"/>
        <v>14723100</v>
      </c>
      <c r="I71" s="44">
        <f t="shared" si="10"/>
        <v>15312024</v>
      </c>
      <c r="J71" s="45">
        <f t="shared" si="11"/>
        <v>32000</v>
      </c>
      <c r="K71" s="46">
        <f t="shared" si="12"/>
        <v>2282280</v>
      </c>
      <c r="L71" s="3"/>
      <c r="M71">
        <f>M70</f>
        <v>19010</v>
      </c>
      <c r="N71">
        <f t="shared" si="13"/>
        <v>15169980</v>
      </c>
      <c r="O71" s="23">
        <f t="shared" si="14"/>
        <v>15473379.6</v>
      </c>
    </row>
    <row r="72" spans="1:15" ht="16.5" x14ac:dyDescent="0.3">
      <c r="A72" s="11">
        <v>71</v>
      </c>
      <c r="B72" s="4">
        <v>2103</v>
      </c>
      <c r="C72" s="4">
        <v>21</v>
      </c>
      <c r="D72" s="4" t="s">
        <v>14</v>
      </c>
      <c r="E72" s="4">
        <v>1057</v>
      </c>
      <c r="F72" s="4">
        <f t="shared" si="8"/>
        <v>1162.7</v>
      </c>
      <c r="G72" s="42">
        <f>G71</f>
        <v>18450</v>
      </c>
      <c r="H72" s="43">
        <f t="shared" si="9"/>
        <v>19501650</v>
      </c>
      <c r="I72" s="44">
        <f t="shared" si="10"/>
        <v>20281716</v>
      </c>
      <c r="J72" s="45">
        <f t="shared" si="11"/>
        <v>42500</v>
      </c>
      <c r="K72" s="46">
        <f t="shared" si="12"/>
        <v>3023020</v>
      </c>
      <c r="L72" s="3"/>
      <c r="M72">
        <f>M71</f>
        <v>19010</v>
      </c>
      <c r="N72">
        <f t="shared" si="13"/>
        <v>20093570</v>
      </c>
      <c r="O72" s="23">
        <f t="shared" si="14"/>
        <v>20495441.399999999</v>
      </c>
    </row>
    <row r="73" spans="1:15" ht="16.5" x14ac:dyDescent="0.3">
      <c r="A73" s="11">
        <v>72</v>
      </c>
      <c r="B73" s="4">
        <v>2104</v>
      </c>
      <c r="C73" s="4">
        <v>21</v>
      </c>
      <c r="D73" s="4" t="s">
        <v>14</v>
      </c>
      <c r="E73" s="4">
        <v>1078</v>
      </c>
      <c r="F73" s="4">
        <f t="shared" si="8"/>
        <v>1185.8000000000002</v>
      </c>
      <c r="G73" s="42">
        <f>G72</f>
        <v>18450</v>
      </c>
      <c r="H73" s="43">
        <f t="shared" si="9"/>
        <v>19889100</v>
      </c>
      <c r="I73" s="44">
        <f t="shared" si="10"/>
        <v>20684664</v>
      </c>
      <c r="J73" s="45">
        <f t="shared" si="11"/>
        <v>43000</v>
      </c>
      <c r="K73" s="46">
        <f t="shared" si="12"/>
        <v>3083080.0000000005</v>
      </c>
      <c r="L73" s="3"/>
      <c r="M73">
        <f>M72</f>
        <v>19010</v>
      </c>
      <c r="N73">
        <f t="shared" si="13"/>
        <v>20492780</v>
      </c>
      <c r="O73" s="23">
        <f t="shared" si="14"/>
        <v>20902635.600000001</v>
      </c>
    </row>
    <row r="74" spans="1:15" ht="16.5" x14ac:dyDescent="0.3">
      <c r="A74" s="11">
        <v>73</v>
      </c>
      <c r="B74" s="4">
        <v>2201</v>
      </c>
      <c r="C74" s="4">
        <v>22</v>
      </c>
      <c r="D74" s="4" t="s">
        <v>13</v>
      </c>
      <c r="E74" s="4">
        <v>804</v>
      </c>
      <c r="F74" s="4">
        <f t="shared" si="8"/>
        <v>884.40000000000009</v>
      </c>
      <c r="G74" s="42">
        <f>G73+50</f>
        <v>18500</v>
      </c>
      <c r="H74" s="43">
        <f t="shared" si="9"/>
        <v>14874000</v>
      </c>
      <c r="I74" s="44">
        <f t="shared" si="10"/>
        <v>15468960</v>
      </c>
      <c r="J74" s="45">
        <f t="shared" si="11"/>
        <v>32000</v>
      </c>
      <c r="K74" s="46">
        <f t="shared" si="12"/>
        <v>2299440.0000000005</v>
      </c>
      <c r="L74" s="3"/>
      <c r="M74">
        <f>M73+30</f>
        <v>19040</v>
      </c>
      <c r="N74">
        <f t="shared" si="13"/>
        <v>15308160</v>
      </c>
      <c r="O74" s="23">
        <f t="shared" si="14"/>
        <v>15614323.200000001</v>
      </c>
    </row>
    <row r="75" spans="1:15" ht="16.5" x14ac:dyDescent="0.3">
      <c r="A75" s="11">
        <v>74</v>
      </c>
      <c r="B75" s="4">
        <v>2202</v>
      </c>
      <c r="C75" s="4">
        <v>22</v>
      </c>
      <c r="D75" s="4" t="s">
        <v>13</v>
      </c>
      <c r="E75" s="4">
        <v>798</v>
      </c>
      <c r="F75" s="4">
        <f t="shared" si="8"/>
        <v>877.80000000000007</v>
      </c>
      <c r="G75" s="42">
        <f>G74</f>
        <v>18500</v>
      </c>
      <c r="H75" s="43">
        <f t="shared" si="9"/>
        <v>14763000</v>
      </c>
      <c r="I75" s="44">
        <f t="shared" si="10"/>
        <v>15353520</v>
      </c>
      <c r="J75" s="45">
        <f t="shared" si="11"/>
        <v>32000</v>
      </c>
      <c r="K75" s="46">
        <f t="shared" si="12"/>
        <v>2282280</v>
      </c>
      <c r="L75" s="3"/>
      <c r="M75">
        <f>M74</f>
        <v>19040</v>
      </c>
      <c r="N75">
        <f t="shared" si="13"/>
        <v>15193920</v>
      </c>
      <c r="O75" s="23">
        <f t="shared" si="14"/>
        <v>15497798.4</v>
      </c>
    </row>
    <row r="76" spans="1:15" ht="16.5" x14ac:dyDescent="0.3">
      <c r="A76" s="11">
        <v>75</v>
      </c>
      <c r="B76" s="4">
        <v>2203</v>
      </c>
      <c r="C76" s="4">
        <v>22</v>
      </c>
      <c r="D76" s="4" t="s">
        <v>14</v>
      </c>
      <c r="E76" s="4">
        <v>1057</v>
      </c>
      <c r="F76" s="4">
        <f t="shared" si="8"/>
        <v>1162.7</v>
      </c>
      <c r="G76" s="42">
        <f>G75</f>
        <v>18500</v>
      </c>
      <c r="H76" s="43">
        <f t="shared" si="9"/>
        <v>19554500</v>
      </c>
      <c r="I76" s="44">
        <f t="shared" si="10"/>
        <v>20336680</v>
      </c>
      <c r="J76" s="45">
        <f t="shared" si="11"/>
        <v>42500</v>
      </c>
      <c r="K76" s="46">
        <f t="shared" si="12"/>
        <v>3023020</v>
      </c>
      <c r="L76" s="3"/>
      <c r="M76">
        <f>M75</f>
        <v>19040</v>
      </c>
      <c r="N76">
        <f t="shared" si="13"/>
        <v>20125280</v>
      </c>
      <c r="O76" s="23">
        <f t="shared" si="14"/>
        <v>20527785.600000001</v>
      </c>
    </row>
    <row r="77" spans="1:15" ht="16.5" x14ac:dyDescent="0.3">
      <c r="A77" s="11">
        <v>76</v>
      </c>
      <c r="B77" s="4">
        <v>2204</v>
      </c>
      <c r="C77" s="4">
        <v>22</v>
      </c>
      <c r="D77" s="4" t="s">
        <v>14</v>
      </c>
      <c r="E77" s="4">
        <v>1078</v>
      </c>
      <c r="F77" s="4">
        <f t="shared" si="8"/>
        <v>1185.8000000000002</v>
      </c>
      <c r="G77" s="42">
        <f>G76</f>
        <v>18500</v>
      </c>
      <c r="H77" s="43">
        <f t="shared" si="9"/>
        <v>19943000</v>
      </c>
      <c r="I77" s="44">
        <f t="shared" si="10"/>
        <v>20740720</v>
      </c>
      <c r="J77" s="45">
        <f t="shared" si="11"/>
        <v>43000</v>
      </c>
      <c r="K77" s="46">
        <f t="shared" si="12"/>
        <v>3083080.0000000005</v>
      </c>
      <c r="L77" s="3"/>
      <c r="M77">
        <f>M76</f>
        <v>19040</v>
      </c>
      <c r="N77">
        <f t="shared" si="13"/>
        <v>20525120</v>
      </c>
      <c r="O77" s="23">
        <f t="shared" si="14"/>
        <v>20935622.399999999</v>
      </c>
    </row>
    <row r="78" spans="1:15" ht="16.5" x14ac:dyDescent="0.3">
      <c r="A78" s="11">
        <v>77</v>
      </c>
      <c r="B78" s="4">
        <v>2301</v>
      </c>
      <c r="C78" s="4">
        <v>23</v>
      </c>
      <c r="D78" s="4" t="s">
        <v>13</v>
      </c>
      <c r="E78" s="4">
        <v>804</v>
      </c>
      <c r="F78" s="4">
        <f t="shared" si="8"/>
        <v>884.40000000000009</v>
      </c>
      <c r="G78" s="42">
        <f>G77+50</f>
        <v>18550</v>
      </c>
      <c r="H78" s="43">
        <f t="shared" si="9"/>
        <v>14914200</v>
      </c>
      <c r="I78" s="44">
        <f t="shared" si="10"/>
        <v>15510768</v>
      </c>
      <c r="J78" s="45">
        <f t="shared" si="11"/>
        <v>32500</v>
      </c>
      <c r="K78" s="46">
        <f t="shared" si="12"/>
        <v>2299440.0000000005</v>
      </c>
      <c r="L78" s="3"/>
      <c r="M78">
        <f>M77+30</f>
        <v>19070</v>
      </c>
      <c r="N78">
        <f t="shared" si="13"/>
        <v>15332280</v>
      </c>
      <c r="O78" s="23">
        <f t="shared" si="14"/>
        <v>15638925.6</v>
      </c>
    </row>
    <row r="79" spans="1:15" ht="16.5" x14ac:dyDescent="0.3">
      <c r="A79" s="11">
        <v>78</v>
      </c>
      <c r="B79" s="4">
        <v>2302</v>
      </c>
      <c r="C79" s="4">
        <v>23</v>
      </c>
      <c r="D79" s="4" t="s">
        <v>13</v>
      </c>
      <c r="E79" s="4">
        <v>798</v>
      </c>
      <c r="F79" s="4">
        <f t="shared" si="8"/>
        <v>877.80000000000007</v>
      </c>
      <c r="G79" s="42">
        <f>G78</f>
        <v>18550</v>
      </c>
      <c r="H79" s="43">
        <f t="shared" si="9"/>
        <v>14802900</v>
      </c>
      <c r="I79" s="44">
        <f t="shared" si="10"/>
        <v>15395016</v>
      </c>
      <c r="J79" s="45">
        <f t="shared" si="11"/>
        <v>32000</v>
      </c>
      <c r="K79" s="46">
        <f t="shared" si="12"/>
        <v>2282280</v>
      </c>
      <c r="L79" s="3"/>
      <c r="M79">
        <f>M78</f>
        <v>19070</v>
      </c>
      <c r="N79">
        <f t="shared" si="13"/>
        <v>15217860</v>
      </c>
      <c r="O79" s="23">
        <f t="shared" si="14"/>
        <v>15522217.200000001</v>
      </c>
    </row>
    <row r="80" spans="1:15" ht="16.5" x14ac:dyDescent="0.3">
      <c r="A80" s="11">
        <v>79</v>
      </c>
      <c r="B80" s="4">
        <v>2303</v>
      </c>
      <c r="C80" s="4">
        <v>23</v>
      </c>
      <c r="D80" s="4" t="s">
        <v>14</v>
      </c>
      <c r="E80" s="4">
        <v>1057</v>
      </c>
      <c r="F80" s="4">
        <f t="shared" si="8"/>
        <v>1162.7</v>
      </c>
      <c r="G80" s="42">
        <f>G79</f>
        <v>18550</v>
      </c>
      <c r="H80" s="43">
        <f t="shared" si="9"/>
        <v>19607350</v>
      </c>
      <c r="I80" s="44">
        <f t="shared" si="10"/>
        <v>20391644</v>
      </c>
      <c r="J80" s="45">
        <f t="shared" si="11"/>
        <v>42500</v>
      </c>
      <c r="K80" s="46">
        <f t="shared" si="12"/>
        <v>3023020</v>
      </c>
      <c r="L80" s="3"/>
      <c r="M80">
        <f>M79</f>
        <v>19070</v>
      </c>
      <c r="N80">
        <f t="shared" si="13"/>
        <v>20156990</v>
      </c>
      <c r="O80" s="23">
        <f t="shared" si="14"/>
        <v>20560129.800000001</v>
      </c>
    </row>
    <row r="81" spans="1:15" ht="16.5" x14ac:dyDescent="0.3">
      <c r="A81" s="11">
        <v>80</v>
      </c>
      <c r="B81" s="4">
        <v>2304</v>
      </c>
      <c r="C81" s="4">
        <v>23</v>
      </c>
      <c r="D81" s="4" t="s">
        <v>14</v>
      </c>
      <c r="E81" s="4">
        <v>1078</v>
      </c>
      <c r="F81" s="4">
        <f t="shared" si="8"/>
        <v>1185.8000000000002</v>
      </c>
      <c r="G81" s="42">
        <f>G80</f>
        <v>18550</v>
      </c>
      <c r="H81" s="43">
        <f t="shared" si="9"/>
        <v>19996900</v>
      </c>
      <c r="I81" s="44">
        <f t="shared" si="10"/>
        <v>20796776</v>
      </c>
      <c r="J81" s="45">
        <f t="shared" si="11"/>
        <v>43500</v>
      </c>
      <c r="K81" s="46">
        <f t="shared" si="12"/>
        <v>3083080.0000000005</v>
      </c>
      <c r="L81" s="3"/>
      <c r="M81">
        <f>M80</f>
        <v>19070</v>
      </c>
      <c r="N81">
        <f t="shared" si="13"/>
        <v>20557460</v>
      </c>
      <c r="O81" s="23">
        <f t="shared" si="14"/>
        <v>20968609.199999999</v>
      </c>
    </row>
    <row r="82" spans="1:15" ht="16.5" x14ac:dyDescent="0.3">
      <c r="A82" s="11">
        <v>81</v>
      </c>
      <c r="B82" s="4">
        <v>2401</v>
      </c>
      <c r="C82" s="4">
        <v>24</v>
      </c>
      <c r="D82" s="4" t="s">
        <v>13</v>
      </c>
      <c r="E82" s="4">
        <v>804</v>
      </c>
      <c r="F82" s="4">
        <f t="shared" si="8"/>
        <v>884.40000000000009</v>
      </c>
      <c r="G82" s="42">
        <f>G81+50</f>
        <v>18600</v>
      </c>
      <c r="H82" s="43">
        <f t="shared" si="9"/>
        <v>14954400</v>
      </c>
      <c r="I82" s="44">
        <f t="shared" si="10"/>
        <v>15552576</v>
      </c>
      <c r="J82" s="45">
        <f t="shared" si="11"/>
        <v>32500</v>
      </c>
      <c r="K82" s="46">
        <f t="shared" si="12"/>
        <v>2299440.0000000005</v>
      </c>
      <c r="L82" s="3"/>
      <c r="M82">
        <f>M81+30</f>
        <v>19100</v>
      </c>
      <c r="N82">
        <f t="shared" si="13"/>
        <v>15356400</v>
      </c>
      <c r="O82" s="23">
        <f t="shared" si="14"/>
        <v>15663528</v>
      </c>
    </row>
    <row r="83" spans="1:15" ht="16.5" x14ac:dyDescent="0.3">
      <c r="A83" s="11">
        <v>82</v>
      </c>
      <c r="B83" s="4">
        <v>2402</v>
      </c>
      <c r="C83" s="4">
        <v>24</v>
      </c>
      <c r="D83" s="4" t="s">
        <v>13</v>
      </c>
      <c r="E83" s="4">
        <v>798</v>
      </c>
      <c r="F83" s="4">
        <f t="shared" si="8"/>
        <v>877.80000000000007</v>
      </c>
      <c r="G83" s="42">
        <f>G82</f>
        <v>18600</v>
      </c>
      <c r="H83" s="43">
        <f t="shared" si="9"/>
        <v>14842800</v>
      </c>
      <c r="I83" s="44">
        <f t="shared" si="10"/>
        <v>15436512</v>
      </c>
      <c r="J83" s="45">
        <f t="shared" si="11"/>
        <v>32000</v>
      </c>
      <c r="K83" s="46">
        <f t="shared" si="12"/>
        <v>2282280</v>
      </c>
      <c r="L83" s="3"/>
      <c r="M83">
        <f>M82</f>
        <v>19100</v>
      </c>
      <c r="N83">
        <f t="shared" si="13"/>
        <v>15241800</v>
      </c>
      <c r="O83" s="23">
        <f t="shared" si="14"/>
        <v>15546636</v>
      </c>
    </row>
    <row r="84" spans="1:15" ht="16.5" x14ac:dyDescent="0.3">
      <c r="A84" s="11">
        <v>83</v>
      </c>
      <c r="B84" s="4">
        <v>2403</v>
      </c>
      <c r="C84" s="4">
        <v>24</v>
      </c>
      <c r="D84" s="4" t="s">
        <v>14</v>
      </c>
      <c r="E84" s="4">
        <v>1057</v>
      </c>
      <c r="F84" s="4">
        <f t="shared" si="8"/>
        <v>1162.7</v>
      </c>
      <c r="G84" s="42">
        <f>G83</f>
        <v>18600</v>
      </c>
      <c r="H84" s="43">
        <f t="shared" si="9"/>
        <v>19660200</v>
      </c>
      <c r="I84" s="44">
        <f t="shared" si="10"/>
        <v>20446608</v>
      </c>
      <c r="J84" s="45">
        <f t="shared" si="11"/>
        <v>42500</v>
      </c>
      <c r="K84" s="46">
        <f t="shared" si="12"/>
        <v>3023020</v>
      </c>
      <c r="L84" s="3"/>
      <c r="M84">
        <f>M83</f>
        <v>19100</v>
      </c>
      <c r="N84">
        <f t="shared" si="13"/>
        <v>20188700</v>
      </c>
      <c r="O84" s="23">
        <f t="shared" si="14"/>
        <v>20592474</v>
      </c>
    </row>
    <row r="85" spans="1:15" ht="16.5" x14ac:dyDescent="0.3">
      <c r="A85" s="11">
        <v>84</v>
      </c>
      <c r="B85" s="4">
        <v>2404</v>
      </c>
      <c r="C85" s="4">
        <v>24</v>
      </c>
      <c r="D85" s="4" t="s">
        <v>14</v>
      </c>
      <c r="E85" s="4">
        <v>1078</v>
      </c>
      <c r="F85" s="4">
        <f t="shared" si="8"/>
        <v>1185.8000000000002</v>
      </c>
      <c r="G85" s="42">
        <f>G84</f>
        <v>18600</v>
      </c>
      <c r="H85" s="43">
        <f t="shared" si="9"/>
        <v>20050800</v>
      </c>
      <c r="I85" s="44">
        <f t="shared" si="10"/>
        <v>20852832</v>
      </c>
      <c r="J85" s="45">
        <f t="shared" si="11"/>
        <v>43500</v>
      </c>
      <c r="K85" s="46">
        <f t="shared" si="12"/>
        <v>3083080.0000000005</v>
      </c>
      <c r="L85" s="3"/>
      <c r="M85">
        <f>M84</f>
        <v>19100</v>
      </c>
      <c r="N85">
        <f t="shared" si="13"/>
        <v>20589800</v>
      </c>
      <c r="O85" s="23">
        <f t="shared" si="14"/>
        <v>21001596</v>
      </c>
    </row>
    <row r="86" spans="1:15" ht="16.5" x14ac:dyDescent="0.3">
      <c r="A86" s="11">
        <v>85</v>
      </c>
      <c r="B86" s="4">
        <v>2501</v>
      </c>
      <c r="C86" s="4">
        <v>25</v>
      </c>
      <c r="D86" s="4" t="s">
        <v>13</v>
      </c>
      <c r="E86" s="4">
        <v>804</v>
      </c>
      <c r="F86" s="4">
        <f t="shared" si="8"/>
        <v>884.40000000000009</v>
      </c>
      <c r="G86" s="42">
        <f>G85+50</f>
        <v>18650</v>
      </c>
      <c r="H86" s="43">
        <f t="shared" si="9"/>
        <v>14994600</v>
      </c>
      <c r="I86" s="44">
        <f t="shared" si="10"/>
        <v>15594384</v>
      </c>
      <c r="J86" s="45">
        <f t="shared" si="11"/>
        <v>32500</v>
      </c>
      <c r="K86" s="46">
        <f t="shared" si="12"/>
        <v>2299440.0000000005</v>
      </c>
      <c r="L86" s="3"/>
      <c r="M86">
        <f>M85+30</f>
        <v>19130</v>
      </c>
      <c r="N86">
        <f t="shared" si="13"/>
        <v>15380520</v>
      </c>
      <c r="O86" s="23">
        <f t="shared" si="14"/>
        <v>15688130.4</v>
      </c>
    </row>
    <row r="87" spans="1:15" ht="16.5" x14ac:dyDescent="0.3">
      <c r="A87" s="11">
        <v>86</v>
      </c>
      <c r="B87" s="4">
        <v>2502</v>
      </c>
      <c r="C87" s="4">
        <v>25</v>
      </c>
      <c r="D87" s="4" t="s">
        <v>13</v>
      </c>
      <c r="E87" s="4">
        <v>798</v>
      </c>
      <c r="F87" s="4">
        <f t="shared" si="8"/>
        <v>877.80000000000007</v>
      </c>
      <c r="G87" s="42">
        <f>G86</f>
        <v>18650</v>
      </c>
      <c r="H87" s="43">
        <f t="shared" si="9"/>
        <v>14882700</v>
      </c>
      <c r="I87" s="44">
        <f t="shared" si="10"/>
        <v>15478008</v>
      </c>
      <c r="J87" s="45">
        <f t="shared" si="11"/>
        <v>32000</v>
      </c>
      <c r="K87" s="46">
        <f t="shared" si="12"/>
        <v>2282280</v>
      </c>
      <c r="L87" s="3"/>
      <c r="M87">
        <f>M86</f>
        <v>19130</v>
      </c>
      <c r="N87">
        <f t="shared" si="13"/>
        <v>15265740</v>
      </c>
      <c r="O87" s="23">
        <f t="shared" si="14"/>
        <v>15571054.800000001</v>
      </c>
    </row>
    <row r="88" spans="1:15" ht="16.5" x14ac:dyDescent="0.3">
      <c r="A88" s="11">
        <v>87</v>
      </c>
      <c r="B88" s="4">
        <v>2503</v>
      </c>
      <c r="C88" s="4">
        <v>25</v>
      </c>
      <c r="D88" s="4" t="s">
        <v>14</v>
      </c>
      <c r="E88" s="4">
        <v>1057</v>
      </c>
      <c r="F88" s="4">
        <f t="shared" si="8"/>
        <v>1162.7</v>
      </c>
      <c r="G88" s="42">
        <f>G87</f>
        <v>18650</v>
      </c>
      <c r="H88" s="43">
        <f t="shared" si="9"/>
        <v>19713050</v>
      </c>
      <c r="I88" s="44">
        <f t="shared" si="10"/>
        <v>20501572</v>
      </c>
      <c r="J88" s="45">
        <f t="shared" si="11"/>
        <v>42500</v>
      </c>
      <c r="K88" s="46">
        <f t="shared" si="12"/>
        <v>3023020</v>
      </c>
      <c r="L88" s="3"/>
      <c r="M88">
        <f>M87</f>
        <v>19130</v>
      </c>
      <c r="N88">
        <f t="shared" si="13"/>
        <v>20220410</v>
      </c>
      <c r="O88" s="23">
        <f t="shared" si="14"/>
        <v>20624818.199999999</v>
      </c>
    </row>
    <row r="89" spans="1:15" ht="16.5" x14ac:dyDescent="0.3">
      <c r="A89" s="11">
        <v>88</v>
      </c>
      <c r="B89" s="4">
        <v>2504</v>
      </c>
      <c r="C89" s="4">
        <v>25</v>
      </c>
      <c r="D89" s="4" t="s">
        <v>14</v>
      </c>
      <c r="E89" s="4">
        <v>1078</v>
      </c>
      <c r="F89" s="4">
        <f t="shared" si="8"/>
        <v>1185.8000000000002</v>
      </c>
      <c r="G89" s="42">
        <f>G88</f>
        <v>18650</v>
      </c>
      <c r="H89" s="43">
        <f t="shared" si="9"/>
        <v>20104700</v>
      </c>
      <c r="I89" s="44">
        <f t="shared" si="10"/>
        <v>20908888</v>
      </c>
      <c r="J89" s="45">
        <f t="shared" si="11"/>
        <v>43500</v>
      </c>
      <c r="K89" s="46">
        <f t="shared" si="12"/>
        <v>3083080.0000000005</v>
      </c>
      <c r="L89" s="3"/>
      <c r="M89">
        <f>M88</f>
        <v>19130</v>
      </c>
      <c r="N89">
        <f t="shared" si="13"/>
        <v>20622140</v>
      </c>
      <c r="O89" s="23">
        <f t="shared" si="14"/>
        <v>21034582.800000001</v>
      </c>
    </row>
    <row r="90" spans="1:15" ht="16.5" x14ac:dyDescent="0.3">
      <c r="A90" s="11">
        <v>89</v>
      </c>
      <c r="B90" s="4">
        <v>2601</v>
      </c>
      <c r="C90" s="4">
        <v>26</v>
      </c>
      <c r="D90" s="4" t="s">
        <v>13</v>
      </c>
      <c r="E90" s="4">
        <v>804</v>
      </c>
      <c r="F90" s="4">
        <f t="shared" si="8"/>
        <v>884.40000000000009</v>
      </c>
      <c r="G90" s="42">
        <f>G89+50</f>
        <v>18700</v>
      </c>
      <c r="H90" s="43">
        <f t="shared" si="9"/>
        <v>15034800</v>
      </c>
      <c r="I90" s="44">
        <f t="shared" si="10"/>
        <v>15636192</v>
      </c>
      <c r="J90" s="45">
        <f t="shared" si="11"/>
        <v>32500</v>
      </c>
      <c r="K90" s="46">
        <f t="shared" si="12"/>
        <v>2299440.0000000005</v>
      </c>
      <c r="L90" s="3"/>
      <c r="M90">
        <f>M89+30</f>
        <v>19160</v>
      </c>
      <c r="N90">
        <f t="shared" si="13"/>
        <v>15404640</v>
      </c>
      <c r="O90" s="23">
        <f t="shared" si="14"/>
        <v>15712732.800000001</v>
      </c>
    </row>
    <row r="91" spans="1:15" ht="16.5" x14ac:dyDescent="0.3">
      <c r="A91" s="11">
        <v>90</v>
      </c>
      <c r="B91" s="4">
        <v>2602</v>
      </c>
      <c r="C91" s="4">
        <v>26</v>
      </c>
      <c r="D91" s="4" t="s">
        <v>13</v>
      </c>
      <c r="E91" s="4">
        <v>798</v>
      </c>
      <c r="F91" s="4">
        <f t="shared" si="8"/>
        <v>877.80000000000007</v>
      </c>
      <c r="G91" s="42">
        <f>G90</f>
        <v>18700</v>
      </c>
      <c r="H91" s="43">
        <f t="shared" si="9"/>
        <v>14922600</v>
      </c>
      <c r="I91" s="44">
        <f t="shared" si="10"/>
        <v>15519504</v>
      </c>
      <c r="J91" s="45">
        <f t="shared" si="11"/>
        <v>32500</v>
      </c>
      <c r="K91" s="46">
        <f t="shared" si="12"/>
        <v>2282280</v>
      </c>
      <c r="L91" s="3"/>
      <c r="M91">
        <f>M90</f>
        <v>19160</v>
      </c>
      <c r="N91">
        <f t="shared" si="13"/>
        <v>15289680</v>
      </c>
      <c r="O91" s="23">
        <f t="shared" si="14"/>
        <v>15595473.6</v>
      </c>
    </row>
    <row r="92" spans="1:15" ht="16.5" x14ac:dyDescent="0.3">
      <c r="A92" s="11">
        <v>91</v>
      </c>
      <c r="B92" s="4">
        <v>2603</v>
      </c>
      <c r="C92" s="4">
        <v>26</v>
      </c>
      <c r="D92" s="4" t="s">
        <v>14</v>
      </c>
      <c r="E92" s="4">
        <v>1057</v>
      </c>
      <c r="F92" s="4">
        <f t="shared" si="8"/>
        <v>1162.7</v>
      </c>
      <c r="G92" s="42">
        <f>G91</f>
        <v>18700</v>
      </c>
      <c r="H92" s="43">
        <f t="shared" si="9"/>
        <v>19765900</v>
      </c>
      <c r="I92" s="44">
        <f t="shared" si="10"/>
        <v>20556536</v>
      </c>
      <c r="J92" s="45">
        <f t="shared" si="11"/>
        <v>43000</v>
      </c>
      <c r="K92" s="46">
        <f t="shared" si="12"/>
        <v>3023020</v>
      </c>
      <c r="L92" s="3"/>
      <c r="M92">
        <f>M91</f>
        <v>19160</v>
      </c>
      <c r="N92">
        <f t="shared" si="13"/>
        <v>20252120</v>
      </c>
      <c r="O92" s="23">
        <f t="shared" si="14"/>
        <v>20657162.399999999</v>
      </c>
    </row>
    <row r="93" spans="1:15" ht="16.5" x14ac:dyDescent="0.3">
      <c r="A93" s="11">
        <v>92</v>
      </c>
      <c r="B93" s="4">
        <v>2604</v>
      </c>
      <c r="C93" s="4">
        <v>26</v>
      </c>
      <c r="D93" s="4" t="s">
        <v>14</v>
      </c>
      <c r="E93" s="4">
        <v>1078</v>
      </c>
      <c r="F93" s="4">
        <f t="shared" si="8"/>
        <v>1185.8000000000002</v>
      </c>
      <c r="G93" s="42">
        <f>G92</f>
        <v>18700</v>
      </c>
      <c r="H93" s="43">
        <f t="shared" si="9"/>
        <v>20158600</v>
      </c>
      <c r="I93" s="44">
        <f t="shared" si="10"/>
        <v>20964944</v>
      </c>
      <c r="J93" s="45">
        <f t="shared" si="11"/>
        <v>43500</v>
      </c>
      <c r="K93" s="46">
        <f t="shared" si="12"/>
        <v>3083080.0000000005</v>
      </c>
      <c r="L93" s="3"/>
      <c r="M93">
        <f>M92</f>
        <v>19160</v>
      </c>
      <c r="N93">
        <f t="shared" si="13"/>
        <v>20654480</v>
      </c>
      <c r="O93" s="23">
        <f t="shared" si="14"/>
        <v>21067569.600000001</v>
      </c>
    </row>
    <row r="94" spans="1:15" ht="16.5" x14ac:dyDescent="0.3">
      <c r="A94" s="11">
        <v>93</v>
      </c>
      <c r="B94" s="4">
        <v>2701</v>
      </c>
      <c r="C94" s="4">
        <v>27</v>
      </c>
      <c r="D94" s="4" t="s">
        <v>13</v>
      </c>
      <c r="E94" s="4">
        <v>804</v>
      </c>
      <c r="F94" s="4">
        <f t="shared" si="8"/>
        <v>884.40000000000009</v>
      </c>
      <c r="G94" s="42">
        <f>G93+50</f>
        <v>18750</v>
      </c>
      <c r="H94" s="43">
        <f t="shared" si="9"/>
        <v>15075000</v>
      </c>
      <c r="I94" s="44">
        <f t="shared" si="10"/>
        <v>15678000</v>
      </c>
      <c r="J94" s="45">
        <f t="shared" si="11"/>
        <v>32500</v>
      </c>
      <c r="K94" s="46">
        <f t="shared" si="12"/>
        <v>2299440.0000000005</v>
      </c>
      <c r="L94" s="3"/>
      <c r="M94">
        <f>M93+30</f>
        <v>19190</v>
      </c>
      <c r="N94">
        <f t="shared" si="13"/>
        <v>15428760</v>
      </c>
      <c r="O94" s="23">
        <f t="shared" si="14"/>
        <v>15737335.200000001</v>
      </c>
    </row>
    <row r="95" spans="1:15" ht="16.5" x14ac:dyDescent="0.3">
      <c r="A95" s="11">
        <v>94</v>
      </c>
      <c r="B95" s="4">
        <v>2702</v>
      </c>
      <c r="C95" s="4">
        <v>27</v>
      </c>
      <c r="D95" s="4" t="s">
        <v>13</v>
      </c>
      <c r="E95" s="4">
        <v>798</v>
      </c>
      <c r="F95" s="4">
        <f t="shared" si="8"/>
        <v>877.80000000000007</v>
      </c>
      <c r="G95" s="42">
        <f>G94</f>
        <v>18750</v>
      </c>
      <c r="H95" s="43">
        <f t="shared" si="9"/>
        <v>14962500</v>
      </c>
      <c r="I95" s="44">
        <f t="shared" si="10"/>
        <v>15561000</v>
      </c>
      <c r="J95" s="45">
        <f t="shared" si="11"/>
        <v>32500</v>
      </c>
      <c r="K95" s="46">
        <f t="shared" si="12"/>
        <v>2282280</v>
      </c>
      <c r="L95" s="3"/>
      <c r="M95">
        <f>M94</f>
        <v>19190</v>
      </c>
      <c r="N95">
        <f t="shared" si="13"/>
        <v>15313620</v>
      </c>
      <c r="O95" s="23">
        <f t="shared" si="14"/>
        <v>15619892.4</v>
      </c>
    </row>
    <row r="96" spans="1:15" ht="18" x14ac:dyDescent="0.3">
      <c r="A96" s="11">
        <v>95</v>
      </c>
      <c r="B96" s="34" t="s">
        <v>31</v>
      </c>
      <c r="C96" s="34" t="s">
        <v>33</v>
      </c>
      <c r="D96" s="35" t="s">
        <v>29</v>
      </c>
      <c r="E96" s="35">
        <v>2272</v>
      </c>
      <c r="F96" s="4">
        <f t="shared" si="8"/>
        <v>2499.2000000000003</v>
      </c>
      <c r="G96" s="42">
        <f>G95</f>
        <v>18750</v>
      </c>
      <c r="H96" s="43">
        <f t="shared" si="9"/>
        <v>42600000</v>
      </c>
      <c r="I96" s="44">
        <f t="shared" si="10"/>
        <v>44304000</v>
      </c>
      <c r="J96" s="45">
        <f t="shared" si="11"/>
        <v>92500</v>
      </c>
      <c r="K96" s="46">
        <f t="shared" si="12"/>
        <v>6497920.0000000009</v>
      </c>
      <c r="L96" s="3"/>
      <c r="M96">
        <f>M95</f>
        <v>19190</v>
      </c>
      <c r="N96">
        <f t="shared" si="13"/>
        <v>43599680</v>
      </c>
      <c r="O96" s="23">
        <f t="shared" si="14"/>
        <v>44471673.600000001</v>
      </c>
    </row>
    <row r="97" spans="1:15" ht="18" x14ac:dyDescent="0.3">
      <c r="A97" s="11">
        <v>96</v>
      </c>
      <c r="B97" s="34" t="s">
        <v>32</v>
      </c>
      <c r="C97" s="34" t="s">
        <v>33</v>
      </c>
      <c r="D97" s="35" t="s">
        <v>29</v>
      </c>
      <c r="E97" s="35">
        <v>2327</v>
      </c>
      <c r="F97" s="4">
        <f t="shared" si="8"/>
        <v>2559.7000000000003</v>
      </c>
      <c r="G97" s="42">
        <f>G96</f>
        <v>18750</v>
      </c>
      <c r="H97" s="43">
        <f t="shared" si="9"/>
        <v>43631250</v>
      </c>
      <c r="I97" s="44">
        <f t="shared" si="10"/>
        <v>45376500</v>
      </c>
      <c r="J97" s="45">
        <f t="shared" si="11"/>
        <v>94500</v>
      </c>
      <c r="K97" s="46">
        <f t="shared" si="12"/>
        <v>6655220.0000000009</v>
      </c>
      <c r="L97" s="3"/>
      <c r="M97">
        <f>M96</f>
        <v>19190</v>
      </c>
      <c r="N97">
        <f t="shared" si="13"/>
        <v>44655130</v>
      </c>
      <c r="O97" s="23">
        <f t="shared" si="14"/>
        <v>45548232.600000001</v>
      </c>
    </row>
    <row r="98" spans="1:15" ht="16.5" x14ac:dyDescent="0.3">
      <c r="A98" s="11">
        <v>97</v>
      </c>
      <c r="B98" s="4">
        <v>2801</v>
      </c>
      <c r="C98" s="4">
        <v>28</v>
      </c>
      <c r="D98" s="4" t="s">
        <v>13</v>
      </c>
      <c r="E98" s="4">
        <v>804</v>
      </c>
      <c r="F98" s="4">
        <f t="shared" si="8"/>
        <v>884.40000000000009</v>
      </c>
      <c r="G98" s="42">
        <f>G97+50</f>
        <v>18800</v>
      </c>
      <c r="H98" s="43">
        <f t="shared" si="9"/>
        <v>15115200</v>
      </c>
      <c r="I98" s="44">
        <f t="shared" si="10"/>
        <v>15719808</v>
      </c>
      <c r="J98" s="45">
        <f t="shared" si="11"/>
        <v>32500</v>
      </c>
      <c r="K98" s="46">
        <f t="shared" si="12"/>
        <v>2299440.0000000005</v>
      </c>
      <c r="L98" s="3"/>
      <c r="M98">
        <f>M97+30</f>
        <v>19220</v>
      </c>
      <c r="N98">
        <f t="shared" si="13"/>
        <v>15452880</v>
      </c>
      <c r="O98" s="23">
        <f t="shared" si="14"/>
        <v>15761937.6</v>
      </c>
    </row>
    <row r="99" spans="1:15" ht="16.5" x14ac:dyDescent="0.3">
      <c r="A99" s="11">
        <v>98</v>
      </c>
      <c r="B99" s="4">
        <v>2802</v>
      </c>
      <c r="C99" s="4">
        <v>28</v>
      </c>
      <c r="D99" s="4" t="s">
        <v>13</v>
      </c>
      <c r="E99" s="4">
        <v>798</v>
      </c>
      <c r="F99" s="4">
        <f t="shared" si="8"/>
        <v>877.80000000000007</v>
      </c>
      <c r="G99" s="42">
        <f>G98</f>
        <v>18800</v>
      </c>
      <c r="H99" s="43">
        <f t="shared" si="9"/>
        <v>15002400</v>
      </c>
      <c r="I99" s="44">
        <f t="shared" si="10"/>
        <v>15602496</v>
      </c>
      <c r="J99" s="45">
        <f t="shared" si="11"/>
        <v>32500</v>
      </c>
      <c r="K99" s="46">
        <f t="shared" si="12"/>
        <v>2282280</v>
      </c>
      <c r="L99" s="3"/>
      <c r="M99">
        <f>M98</f>
        <v>19220</v>
      </c>
      <c r="N99">
        <f t="shared" si="13"/>
        <v>15337560</v>
      </c>
      <c r="O99" s="23">
        <f t="shared" si="14"/>
        <v>15644311.200000001</v>
      </c>
    </row>
    <row r="100" spans="1:15" x14ac:dyDescent="0.25">
      <c r="A100" s="36" t="s">
        <v>3</v>
      </c>
      <c r="B100" s="37"/>
      <c r="C100" s="37"/>
      <c r="D100" s="38"/>
      <c r="E100" s="22">
        <f>SUM(E2:E99)</f>
        <v>93754</v>
      </c>
      <c r="F100" s="10">
        <f>SUM(F2:F99)</f>
        <v>103129.40000000001</v>
      </c>
      <c r="G100" s="47"/>
      <c r="H100" s="48">
        <f>SUM(H2:H99)</f>
        <v>1706397000</v>
      </c>
      <c r="I100" s="48">
        <f>SUM(I2:I99)</f>
        <v>1774652880</v>
      </c>
      <c r="J100" s="45"/>
      <c r="K100" s="49">
        <f>SUM(K2:K99)</f>
        <v>268136440</v>
      </c>
      <c r="N100">
        <f t="shared" ref="N100:O100" si="15">SUM(N2:N99)</f>
        <v>1768244960</v>
      </c>
      <c r="O100">
        <f t="shared" si="15"/>
        <v>1803609859.1999998</v>
      </c>
    </row>
    <row r="101" spans="1:15" x14ac:dyDescent="0.25">
      <c r="A101" s="12"/>
      <c r="B101" s="6"/>
      <c r="C101" s="16"/>
      <c r="D101" s="6"/>
      <c r="E101" s="6"/>
      <c r="F101" s="6"/>
      <c r="G101" s="50"/>
      <c r="H101" s="51"/>
      <c r="I101" s="51"/>
      <c r="J101" s="52"/>
      <c r="K101" s="53"/>
    </row>
    <row r="102" spans="1:15" x14ac:dyDescent="0.25">
      <c r="A102" s="12"/>
      <c r="B102" s="6"/>
      <c r="C102" s="16"/>
      <c r="D102" s="14"/>
      <c r="E102" s="14"/>
      <c r="F102" s="15"/>
      <c r="G102" s="50"/>
      <c r="H102" s="54"/>
      <c r="I102" s="54"/>
      <c r="J102" s="55"/>
      <c r="K102" s="56"/>
    </row>
    <row r="103" spans="1:15" ht="16.5" x14ac:dyDescent="0.3">
      <c r="A103" s="12"/>
      <c r="B103" s="6"/>
      <c r="C103" s="16"/>
      <c r="L103" s="3"/>
    </row>
    <row r="104" spans="1:15" ht="16.5" x14ac:dyDescent="0.3">
      <c r="A104" s="12"/>
      <c r="B104" s="6"/>
      <c r="C104" s="16"/>
      <c r="L104" s="3"/>
    </row>
    <row r="105" spans="1:15" ht="17.25" thickBot="1" x14ac:dyDescent="0.35">
      <c r="A105" s="12"/>
      <c r="B105" s="6"/>
      <c r="C105" s="16"/>
      <c r="L105" s="3"/>
      <c r="N105">
        <f>M99-G99</f>
        <v>420</v>
      </c>
    </row>
    <row r="106" spans="1:15" ht="15.75" thickBot="1" x14ac:dyDescent="0.3">
      <c r="A106" s="12"/>
      <c r="B106" s="6"/>
      <c r="C106" s="16"/>
      <c r="F106" s="2"/>
      <c r="K106" s="58"/>
      <c r="L106" s="13"/>
    </row>
    <row r="107" spans="1:15" ht="15.75" thickBot="1" x14ac:dyDescent="0.3">
      <c r="A107" s="12"/>
      <c r="B107" s="6"/>
      <c r="C107" s="16"/>
      <c r="L107" s="13"/>
    </row>
    <row r="108" spans="1:15" ht="15.75" thickBot="1" x14ac:dyDescent="0.3">
      <c r="A108" s="12"/>
      <c r="B108" s="6"/>
      <c r="C108" s="16"/>
      <c r="L108" s="13"/>
    </row>
    <row r="109" spans="1:15" ht="15.75" thickBot="1" x14ac:dyDescent="0.3">
      <c r="A109" s="12"/>
      <c r="B109" s="6"/>
      <c r="C109" s="16"/>
      <c r="L109" s="13"/>
    </row>
    <row r="110" spans="1:15" ht="15.75" thickBot="1" x14ac:dyDescent="0.3">
      <c r="A110" s="12"/>
      <c r="B110" s="6"/>
      <c r="C110" s="16"/>
      <c r="L110" s="13"/>
    </row>
    <row r="111" spans="1:15" ht="15.75" thickBot="1" x14ac:dyDescent="0.3">
      <c r="A111" s="12"/>
      <c r="B111" s="6"/>
      <c r="C111" s="16"/>
      <c r="L111" s="13"/>
    </row>
    <row r="112" spans="1:15" ht="15.75" thickBot="1" x14ac:dyDescent="0.3">
      <c r="A112" s="12"/>
      <c r="B112" s="6"/>
      <c r="C112" s="16"/>
      <c r="L112" s="13"/>
    </row>
    <row r="113" spans="1:12" ht="15.75" thickBot="1" x14ac:dyDescent="0.3">
      <c r="A113" s="12"/>
      <c r="B113" s="6"/>
      <c r="C113" s="16"/>
      <c r="L113" s="13"/>
    </row>
    <row r="114" spans="1:12" ht="15.75" thickBot="1" x14ac:dyDescent="0.3">
      <c r="A114" s="12"/>
      <c r="B114" s="6"/>
      <c r="C114" s="16"/>
      <c r="L114" s="13"/>
    </row>
    <row r="115" spans="1:12" ht="15.75" thickBot="1" x14ac:dyDescent="0.3">
      <c r="A115" s="12"/>
      <c r="B115" s="6"/>
      <c r="C115" s="16"/>
      <c r="L115" s="13"/>
    </row>
    <row r="116" spans="1:12" ht="15.75" thickBot="1" x14ac:dyDescent="0.3">
      <c r="A116" s="12"/>
      <c r="B116" s="6"/>
      <c r="C116" s="16"/>
      <c r="L116" s="13"/>
    </row>
    <row r="117" spans="1:12" ht="16.5" x14ac:dyDescent="0.3">
      <c r="A117" s="12"/>
      <c r="B117" s="6"/>
      <c r="C117" s="16"/>
      <c r="L117" s="3"/>
    </row>
    <row r="118" spans="1:12" ht="16.5" x14ac:dyDescent="0.3">
      <c r="A118" s="12"/>
      <c r="B118" s="6"/>
      <c r="C118" s="16"/>
      <c r="L118" s="3"/>
    </row>
    <row r="119" spans="1:12" ht="16.5" x14ac:dyDescent="0.3">
      <c r="A119" s="12"/>
      <c r="B119" s="6"/>
      <c r="C119" s="16"/>
      <c r="L119" s="3"/>
    </row>
    <row r="120" spans="1:12" ht="16.5" x14ac:dyDescent="0.3">
      <c r="A120" s="12"/>
      <c r="B120" s="6"/>
      <c r="C120" s="16"/>
      <c r="L120" s="3"/>
    </row>
    <row r="121" spans="1:12" ht="16.5" x14ac:dyDescent="0.3">
      <c r="A121" s="12"/>
      <c r="B121" s="6"/>
      <c r="C121" s="16"/>
      <c r="L121" s="3"/>
    </row>
    <row r="122" spans="1:12" ht="16.5" x14ac:dyDescent="0.3">
      <c r="A122" s="12"/>
      <c r="B122" s="6"/>
      <c r="C122" s="16"/>
      <c r="L122" s="3"/>
    </row>
    <row r="123" spans="1:12" ht="16.5" x14ac:dyDescent="0.3">
      <c r="A123" s="12"/>
      <c r="B123" s="6"/>
      <c r="C123" s="16"/>
      <c r="L123" s="3"/>
    </row>
    <row r="124" spans="1:12" ht="16.5" x14ac:dyDescent="0.3">
      <c r="A124" s="12"/>
      <c r="B124" s="6"/>
      <c r="C124" s="16"/>
      <c r="L124" s="3"/>
    </row>
    <row r="125" spans="1:12" ht="16.5" x14ac:dyDescent="0.3">
      <c r="A125" s="12"/>
      <c r="B125" s="6"/>
      <c r="C125" s="16"/>
      <c r="L125" s="3"/>
    </row>
    <row r="126" spans="1:12" ht="16.5" x14ac:dyDescent="0.3">
      <c r="A126" s="12"/>
      <c r="B126" s="6"/>
      <c r="C126" s="16"/>
      <c r="L126" s="3"/>
    </row>
    <row r="127" spans="1:12" ht="16.5" x14ac:dyDescent="0.3">
      <c r="A127" s="12"/>
      <c r="B127" s="6"/>
      <c r="C127" s="16"/>
      <c r="L127" s="3"/>
    </row>
    <row r="128" spans="1:12" ht="16.5" x14ac:dyDescent="0.3">
      <c r="A128" s="12"/>
      <c r="B128" s="6"/>
      <c r="C128" s="16"/>
      <c r="L128" s="3"/>
    </row>
    <row r="129" spans="1:12" ht="16.5" x14ac:dyDescent="0.3">
      <c r="A129" s="12"/>
      <c r="B129" s="6"/>
      <c r="C129" s="16"/>
      <c r="L129" s="3"/>
    </row>
    <row r="130" spans="1:12" ht="16.5" x14ac:dyDescent="0.3">
      <c r="A130" s="12"/>
      <c r="B130" s="6"/>
      <c r="C130" s="16"/>
      <c r="L130" s="3"/>
    </row>
    <row r="131" spans="1:12" ht="16.5" x14ac:dyDescent="0.3">
      <c r="A131" s="12"/>
      <c r="B131" s="6"/>
      <c r="C131" s="16"/>
      <c r="L131" s="3"/>
    </row>
    <row r="132" spans="1:12" ht="16.5" x14ac:dyDescent="0.3">
      <c r="A132" s="12"/>
      <c r="B132" s="6"/>
      <c r="C132" s="16"/>
      <c r="L132" s="3"/>
    </row>
    <row r="133" spans="1:12" ht="16.5" x14ac:dyDescent="0.3">
      <c r="A133" s="12"/>
      <c r="B133" s="6"/>
      <c r="C133" s="16"/>
      <c r="L133" s="3"/>
    </row>
    <row r="134" spans="1:12" x14ac:dyDescent="0.25">
      <c r="A134" s="14"/>
      <c r="B134" s="6"/>
      <c r="C134" s="16"/>
    </row>
    <row r="135" spans="1:12" x14ac:dyDescent="0.25">
      <c r="B135" s="6"/>
      <c r="C135" s="16"/>
    </row>
    <row r="136" spans="1:12" x14ac:dyDescent="0.25">
      <c r="B136" s="6"/>
      <c r="C136" s="16"/>
    </row>
  </sheetData>
  <mergeCells count="1">
    <mergeCell ref="A100:D100"/>
  </mergeCells>
  <phoneticPr fontId="1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"/>
  <sheetViews>
    <sheetView zoomScale="130" zoomScaleNormal="130" workbookViewId="0">
      <selection activeCell="L2" sqref="L2"/>
    </sheetView>
  </sheetViews>
  <sheetFormatPr defaultRowHeight="15" x14ac:dyDescent="0.25"/>
  <cols>
    <col min="1" max="1" width="9.140625" style="1"/>
    <col min="2" max="2" width="9.42578125" style="1" customWidth="1"/>
    <col min="3" max="3" width="12.5703125" style="1" customWidth="1"/>
    <col min="4" max="4" width="10.42578125" style="1" customWidth="1"/>
    <col min="5" max="6" width="11.5703125" style="1" bestFit="1" customWidth="1"/>
    <col min="7" max="7" width="19.28515625" style="1" customWidth="1"/>
    <col min="8" max="8" width="21" style="1" customWidth="1"/>
    <col min="9" max="9" width="16.85546875" style="1" bestFit="1" customWidth="1"/>
    <col min="10" max="10" width="19.28515625" style="1" customWidth="1"/>
    <col min="11" max="11" width="9.140625" style="1"/>
    <col min="12" max="12" width="15.28515625" style="1" bestFit="1" customWidth="1"/>
  </cols>
  <sheetData>
    <row r="1" spans="1:13" x14ac:dyDescent="0.25">
      <c r="A1" s="18" t="s">
        <v>4</v>
      </c>
      <c r="B1" s="18" t="s">
        <v>22</v>
      </c>
      <c r="C1" s="18" t="s">
        <v>36</v>
      </c>
      <c r="D1" s="18" t="s">
        <v>5</v>
      </c>
      <c r="E1" s="18" t="s">
        <v>6</v>
      </c>
      <c r="F1" s="18" t="s">
        <v>7</v>
      </c>
      <c r="G1" s="18" t="s">
        <v>8</v>
      </c>
      <c r="H1" s="18" t="s">
        <v>9</v>
      </c>
      <c r="I1" s="59"/>
      <c r="J1" s="59"/>
      <c r="K1" s="59"/>
      <c r="L1" s="59"/>
      <c r="M1" s="1"/>
    </row>
    <row r="2" spans="1:13" ht="45" customHeight="1" x14ac:dyDescent="0.25">
      <c r="A2" s="60">
        <v>1</v>
      </c>
      <c r="B2" s="61">
        <v>5</v>
      </c>
      <c r="C2" s="69" t="s">
        <v>37</v>
      </c>
      <c r="D2" s="60">
        <f>50+46+2</f>
        <v>98</v>
      </c>
      <c r="E2" s="62">
        <v>93754</v>
      </c>
      <c r="F2" s="63">
        <v>103129</v>
      </c>
      <c r="G2" s="64">
        <v>1706397000</v>
      </c>
      <c r="H2" s="65">
        <v>1774652880</v>
      </c>
      <c r="I2" s="66">
        <v>2600</v>
      </c>
      <c r="J2" s="67">
        <f>F2*I2</f>
        <v>268135400</v>
      </c>
      <c r="K2" s="66">
        <v>5</v>
      </c>
      <c r="L2" s="68">
        <f>J2*K2%</f>
        <v>13406770</v>
      </c>
      <c r="M2" s="1"/>
    </row>
    <row r="3" spans="1:13" x14ac:dyDescent="0.25">
      <c r="J3" s="31"/>
      <c r="M3" s="1"/>
    </row>
    <row r="4" spans="1:13" x14ac:dyDescent="0.25">
      <c r="J4" s="32"/>
      <c r="M4" s="1"/>
    </row>
    <row r="5" spans="1:13" x14ac:dyDescent="0.25">
      <c r="F5" s="33"/>
      <c r="J5" s="29"/>
      <c r="M5" s="1"/>
    </row>
    <row r="6" spans="1:13" x14ac:dyDescent="0.25">
      <c r="J6" s="30"/>
      <c r="M6" s="1"/>
    </row>
    <row r="7" spans="1:13" x14ac:dyDescent="0.25">
      <c r="M7" s="1"/>
    </row>
    <row r="8" spans="1:13" x14ac:dyDescent="0.25">
      <c r="D8" s="1" t="e">
        <f>D2+#REF!+#REF!+#REF!</f>
        <v>#REF!</v>
      </c>
      <c r="M8" s="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572F1-A8C6-494B-AF50-2067801458B7}">
  <dimension ref="AC9:AG16"/>
  <sheetViews>
    <sheetView topLeftCell="I1" zoomScaleNormal="100" workbookViewId="0">
      <selection activeCell="AG22" sqref="AG22"/>
    </sheetView>
  </sheetViews>
  <sheetFormatPr defaultRowHeight="15" x14ac:dyDescent="0.25"/>
  <sheetData>
    <row r="9" spans="29:33" ht="15.75" thickBot="1" x14ac:dyDescent="0.3"/>
    <row r="10" spans="29:33" ht="17.25" thickBot="1" x14ac:dyDescent="0.3">
      <c r="AC10" s="26">
        <v>1</v>
      </c>
      <c r="AD10" s="26" t="s">
        <v>11</v>
      </c>
      <c r="AE10" s="26">
        <v>74.180000000000007</v>
      </c>
      <c r="AF10" s="2">
        <f>AE10*10.764</f>
        <v>798.47352000000001</v>
      </c>
      <c r="AG10" s="27">
        <v>31</v>
      </c>
    </row>
    <row r="11" spans="29:33" ht="17.25" thickBot="1" x14ac:dyDescent="0.3">
      <c r="AC11" s="25">
        <v>2</v>
      </c>
      <c r="AD11" s="25" t="s">
        <v>11</v>
      </c>
      <c r="AE11" s="25">
        <v>74.72</v>
      </c>
      <c r="AF11" s="2">
        <f t="shared" ref="AF11:AF15" si="0">AE11*10.764</f>
        <v>804.28607999999997</v>
      </c>
      <c r="AG11" s="28">
        <v>31</v>
      </c>
    </row>
    <row r="12" spans="29:33" ht="17.25" thickBot="1" x14ac:dyDescent="0.3">
      <c r="AC12" s="26">
        <v>3</v>
      </c>
      <c r="AD12" s="26" t="s">
        <v>23</v>
      </c>
      <c r="AE12" s="26">
        <v>98.2</v>
      </c>
      <c r="AF12" s="2">
        <f t="shared" si="0"/>
        <v>1057.0247999999999</v>
      </c>
      <c r="AG12" s="27">
        <v>29</v>
      </c>
    </row>
    <row r="13" spans="29:33" ht="17.25" thickBot="1" x14ac:dyDescent="0.3">
      <c r="AC13" s="25">
        <v>4</v>
      </c>
      <c r="AD13" s="25" t="s">
        <v>23</v>
      </c>
      <c r="AE13" s="25">
        <v>100.13</v>
      </c>
      <c r="AF13" s="2">
        <f t="shared" si="0"/>
        <v>1077.7993199999999</v>
      </c>
      <c r="AG13" s="28">
        <v>29</v>
      </c>
    </row>
    <row r="14" spans="29:33" ht="17.25" thickBot="1" x14ac:dyDescent="0.3">
      <c r="AC14" s="26">
        <v>5</v>
      </c>
      <c r="AD14" s="26" t="s">
        <v>24</v>
      </c>
      <c r="AE14" s="26">
        <v>211.1</v>
      </c>
      <c r="AF14" s="2">
        <f t="shared" si="0"/>
        <v>2272.2803999999996</v>
      </c>
      <c r="AG14" s="27">
        <v>1</v>
      </c>
    </row>
    <row r="15" spans="29:33" ht="17.25" thickBot="1" x14ac:dyDescent="0.3">
      <c r="AC15" s="25">
        <v>6</v>
      </c>
      <c r="AD15" s="25" t="s">
        <v>24</v>
      </c>
      <c r="AE15" s="25">
        <v>216.2</v>
      </c>
      <c r="AF15" s="2">
        <f t="shared" si="0"/>
        <v>2327.1767999999997</v>
      </c>
      <c r="AG15" s="28">
        <v>1</v>
      </c>
    </row>
    <row r="16" spans="29:33" x14ac:dyDescent="0.25">
      <c r="AG16" s="18">
        <f>SUM(AG10:AG15)</f>
        <v>122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4"/>
  <sheetViews>
    <sheetView zoomScale="130" zoomScaleNormal="130" workbookViewId="0">
      <selection activeCell="F22" sqref="F22"/>
    </sheetView>
  </sheetViews>
  <sheetFormatPr defaultRowHeight="15" x14ac:dyDescent="0.25"/>
  <cols>
    <col min="1" max="1" width="20.85546875" customWidth="1"/>
  </cols>
  <sheetData>
    <row r="1" spans="1:7" x14ac:dyDescent="0.25">
      <c r="A1" s="20" t="s">
        <v>25</v>
      </c>
    </row>
    <row r="2" spans="1:7" x14ac:dyDescent="0.25">
      <c r="A2" t="s">
        <v>26</v>
      </c>
      <c r="B2">
        <v>1</v>
      </c>
      <c r="C2" t="s">
        <v>13</v>
      </c>
      <c r="D2">
        <v>74.72</v>
      </c>
      <c r="E2" s="2">
        <f>D2*10.764</f>
        <v>804.28607999999997</v>
      </c>
    </row>
    <row r="3" spans="1:7" x14ac:dyDescent="0.25">
      <c r="B3">
        <v>2</v>
      </c>
      <c r="C3" t="s">
        <v>13</v>
      </c>
      <c r="D3">
        <v>74.180000000000007</v>
      </c>
      <c r="E3" s="2">
        <f t="shared" ref="E3:E5" si="0">D3*10.764</f>
        <v>798.47352000000001</v>
      </c>
    </row>
    <row r="4" spans="1:7" x14ac:dyDescent="0.25">
      <c r="B4">
        <v>3</v>
      </c>
      <c r="C4" t="s">
        <v>14</v>
      </c>
      <c r="D4">
        <v>98.2</v>
      </c>
      <c r="E4" s="2">
        <f t="shared" si="0"/>
        <v>1057.0247999999999</v>
      </c>
    </row>
    <row r="5" spans="1:7" x14ac:dyDescent="0.25">
      <c r="B5">
        <v>4</v>
      </c>
      <c r="C5" t="s">
        <v>14</v>
      </c>
      <c r="D5">
        <v>100.13</v>
      </c>
      <c r="E5" s="2">
        <f t="shared" si="0"/>
        <v>1077.7993199999999</v>
      </c>
    </row>
    <row r="7" spans="1:7" x14ac:dyDescent="0.25">
      <c r="A7" s="20" t="s">
        <v>27</v>
      </c>
    </row>
    <row r="8" spans="1:7" x14ac:dyDescent="0.25">
      <c r="A8" t="s">
        <v>28</v>
      </c>
      <c r="B8">
        <v>1</v>
      </c>
      <c r="C8" t="s">
        <v>13</v>
      </c>
      <c r="D8">
        <v>74.72</v>
      </c>
      <c r="G8" s="2">
        <f>D8*10.764</f>
        <v>804.28607999999997</v>
      </c>
    </row>
    <row r="9" spans="1:7" x14ac:dyDescent="0.25">
      <c r="B9">
        <v>2</v>
      </c>
      <c r="C9" t="s">
        <v>13</v>
      </c>
      <c r="D9">
        <v>74.180000000000007</v>
      </c>
      <c r="G9" s="2">
        <f>D9*10.764</f>
        <v>798.47352000000001</v>
      </c>
    </row>
    <row r="10" spans="1:7" x14ac:dyDescent="0.25">
      <c r="A10" s="24" t="s">
        <v>30</v>
      </c>
      <c r="B10">
        <v>3</v>
      </c>
      <c r="C10" t="s">
        <v>29</v>
      </c>
      <c r="D10">
        <v>105.55</v>
      </c>
      <c r="E10">
        <v>105.55</v>
      </c>
      <c r="F10">
        <f>D10+E10</f>
        <v>211.1</v>
      </c>
      <c r="G10" s="2">
        <f>F10*10.764</f>
        <v>2272.2803999999996</v>
      </c>
    </row>
    <row r="11" spans="1:7" x14ac:dyDescent="0.25">
      <c r="B11">
        <v>4</v>
      </c>
      <c r="C11" t="s">
        <v>29</v>
      </c>
      <c r="D11">
        <v>108.1</v>
      </c>
      <c r="E11">
        <v>108.1</v>
      </c>
      <c r="F11">
        <f>D11+E11</f>
        <v>216.2</v>
      </c>
      <c r="G11" s="2">
        <f>F11*10.764</f>
        <v>2327.1767999999997</v>
      </c>
    </row>
    <row r="14" spans="1:7" ht="17.25" customHeight="1" x14ac:dyDescent="0.25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98018-F343-4E0C-85EF-BF750C963BDA}">
  <dimension ref="A5:I22"/>
  <sheetViews>
    <sheetView workbookViewId="0">
      <selection activeCell="B6" sqref="B6:D18"/>
    </sheetView>
  </sheetViews>
  <sheetFormatPr defaultRowHeight="15" x14ac:dyDescent="0.25"/>
  <cols>
    <col min="4" max="4" width="14.28515625" bestFit="1" customWidth="1"/>
  </cols>
  <sheetData>
    <row r="5" spans="1:9" x14ac:dyDescent="0.25">
      <c r="B5" t="s">
        <v>0</v>
      </c>
      <c r="C5" t="s">
        <v>6</v>
      </c>
      <c r="D5" t="s">
        <v>8</v>
      </c>
      <c r="E5" t="s">
        <v>16</v>
      </c>
    </row>
    <row r="6" spans="1:9" x14ac:dyDescent="0.25">
      <c r="D6" s="19"/>
      <c r="E6" t="e">
        <f>D6/C6</f>
        <v>#DIV/0!</v>
      </c>
    </row>
    <row r="7" spans="1:9" x14ac:dyDescent="0.25">
      <c r="A7">
        <v>2</v>
      </c>
      <c r="D7" s="19"/>
      <c r="E7" t="e">
        <f>D7/C7</f>
        <v>#DIV/0!</v>
      </c>
    </row>
    <row r="8" spans="1:9" x14ac:dyDescent="0.25">
      <c r="E8" t="e">
        <f t="shared" ref="E8:E22" si="0">D8/C8</f>
        <v>#DIV/0!</v>
      </c>
    </row>
    <row r="9" spans="1:9" x14ac:dyDescent="0.25">
      <c r="E9" t="e">
        <f t="shared" si="0"/>
        <v>#DIV/0!</v>
      </c>
      <c r="G9">
        <v>516000</v>
      </c>
      <c r="H9">
        <v>30000</v>
      </c>
      <c r="I9">
        <f>D9+G9+H9</f>
        <v>546000</v>
      </c>
    </row>
    <row r="10" spans="1:9" x14ac:dyDescent="0.25">
      <c r="E10" t="e">
        <f t="shared" si="0"/>
        <v>#DIV/0!</v>
      </c>
    </row>
    <row r="11" spans="1:9" x14ac:dyDescent="0.25">
      <c r="E11" t="e">
        <f t="shared" si="0"/>
        <v>#DIV/0!</v>
      </c>
    </row>
    <row r="12" spans="1:9" x14ac:dyDescent="0.25">
      <c r="E12" t="e">
        <f t="shared" si="0"/>
        <v>#DIV/0!</v>
      </c>
    </row>
    <row r="13" spans="1:9" x14ac:dyDescent="0.25">
      <c r="E13" t="e">
        <f t="shared" si="0"/>
        <v>#DIV/0!</v>
      </c>
    </row>
    <row r="14" spans="1:9" x14ac:dyDescent="0.25">
      <c r="E14" t="e">
        <f t="shared" si="0"/>
        <v>#DIV/0!</v>
      </c>
      <c r="G14">
        <v>761400</v>
      </c>
      <c r="H14">
        <v>30000</v>
      </c>
      <c r="I14">
        <f>D14+G14+H14</f>
        <v>791400</v>
      </c>
    </row>
    <row r="15" spans="1:9" x14ac:dyDescent="0.25">
      <c r="E15" t="e">
        <f t="shared" si="0"/>
        <v>#DIV/0!</v>
      </c>
      <c r="G15">
        <v>714000</v>
      </c>
      <c r="H15">
        <v>30000</v>
      </c>
      <c r="I15">
        <f>D15+G15+H15</f>
        <v>744000</v>
      </c>
    </row>
    <row r="16" spans="1:9" x14ac:dyDescent="0.25">
      <c r="E16" t="e">
        <f t="shared" si="0"/>
        <v>#DIV/0!</v>
      </c>
    </row>
    <row r="17" spans="5:5" x14ac:dyDescent="0.25">
      <c r="E17" t="e">
        <f t="shared" si="0"/>
        <v>#DIV/0!</v>
      </c>
    </row>
    <row r="18" spans="5:5" x14ac:dyDescent="0.25">
      <c r="E18" t="e">
        <f t="shared" si="0"/>
        <v>#DIV/0!</v>
      </c>
    </row>
    <row r="19" spans="5:5" x14ac:dyDescent="0.25">
      <c r="E19" t="e">
        <f t="shared" si="0"/>
        <v>#DIV/0!</v>
      </c>
    </row>
    <row r="20" spans="5:5" x14ac:dyDescent="0.25">
      <c r="E20" t="e">
        <f t="shared" si="0"/>
        <v>#DIV/0!</v>
      </c>
    </row>
    <row r="21" spans="5:5" x14ac:dyDescent="0.25">
      <c r="E21" t="e">
        <f t="shared" si="0"/>
        <v>#DIV/0!</v>
      </c>
    </row>
    <row r="22" spans="5:5" x14ac:dyDescent="0.25">
      <c r="E22" t="e">
        <f t="shared" si="0"/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Bldg 5</vt:lpstr>
      <vt:lpstr>Total</vt:lpstr>
      <vt:lpstr>Rera</vt:lpstr>
      <vt:lpstr>Typical Floor</vt:lpstr>
      <vt:lpstr>IGR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2024-01-10T07:42:42Z</dcterms:modified>
</cp:coreProperties>
</file>