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IFB Sakinaka\Ravindra Manikchand Shingi\"/>
    </mc:Choice>
  </mc:AlternateContent>
  <xr:revisionPtr revIDLastSave="0" documentId="13_ncr:1_{00F00B1A-80A8-4E1A-8E5E-8BF26D3BCD3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F84" i="23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C5" i="25"/>
  <c r="C4" i="25"/>
  <c r="C3" i="25"/>
  <c r="Q2" i="4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5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<sst xmlns="http://schemas.openxmlformats.org/spreadsheetml/2006/main" count="133" uniqueCount="89">
  <si>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</si>
  <si>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</si>
  <si>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</si>
  <si>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</si>
  <si>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</si>
  <si>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</si>
  <si>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</si>
  <si>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</si>
  <si>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</si>
  <si>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</si>
  <si>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</si>
  <si>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</si>
  <si>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</si>
  <si>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</si>
  <si>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</si>
  <si>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</si>
  <si>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</si>
  <si>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</si>
  <si>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</si>
  <si>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</si>
  <si>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</si>
  <si>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</si>
  <si>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</si>
  <si>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</si>
  <si>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</si>
  <si>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</si>
  <si>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</si>
  <si>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</si>
  <si>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</si>
  <si>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</si>
  <si>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</si>
  <si>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</si>
  <si>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</si>
  <si>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</si>
  <si>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</si>
  <si>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</si>
  <si>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</si>
  <si>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</si>
  <si>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</si>
  <si>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</si>
  <si>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</si>
  <si>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</si>
  <si>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</si>
  <si>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</si>
  <si>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</si>
  <si>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</si>
  <si>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</si>
  <si>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</si>
  <si>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</si>
  <si>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</si>
  <si>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</si>
  <si>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</si>
  <si>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</si>
  <si>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</si>
  <si>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</si>
  <si>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</si>
  <si>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</si>
  <si>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</si>
  <si>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</si>
  <si>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</si>
  <si>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</si>
  <si>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</si>
  <si>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</si>
  <si>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</si>
  <si>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</si>
  <si>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</si>
  <si>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</si>
  <si>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</si>
  <si>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</si>
  <si>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</si>
  <si>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</si>
  <si>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</si>
  <si>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</si>
  <si>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</si>
  <si>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</si>
  <si>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</si>
  <si>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</si>
  <si>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</si>
  <si>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</si>
  <si>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</si>
  <si>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</si>
  <si>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</si>
  <si>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</si>
  <si>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</si>
  <si>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- 1982</t>
  </si>
  <si>
    <t>22 TO 24 K ON CA</t>
  </si>
  <si>
    <t>CA</t>
  </si>
  <si>
    <t>Vastukala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</si>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</sst>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48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E1022-DBDE-4257-9148-B780BEBDE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D69FB-D3A9-496A-A822-855B06AE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FE9C2-396E-44FC-830B-9CDCC774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59370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352FD-B935-4399-8525-DE1600A95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08970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B46C5-340D-4CF0-AF47-C6582F0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545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4402D5-1506-40AE-A9B4-9E1F908E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7" sqref="L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186234.57799999998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215634.57799999998</v>
      </c>
      <c r="D9" s="59" t="s">
        <v>62</v>
      </c>
      <c r="E9" s="60">
        <f>C9/10.764</f>
        <v>20032.941099962838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1982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42</v>
      </c>
      <c r="D13" s="66">
        <f>D12-C13</f>
        <v>58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Q31" sqref="Q3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19000</v>
      </c>
      <c r="D3" s="22" t="s">
        <v>76</v>
      </c>
      <c r="E3" s="6" t="s">
        <v>86</v>
      </c>
      <c r="F3" s="19">
        <v>19500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16300</v>
      </c>
      <c r="D5" s="22"/>
      <c r="F5" s="19">
        <f>F3-F4</f>
        <v>16800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42</v>
      </c>
      <c r="D7" s="24">
        <v>2024</v>
      </c>
      <c r="F7" s="24">
        <f>G7-G8</f>
        <v>42</v>
      </c>
      <c r="G7" s="24">
        <v>2024</v>
      </c>
    </row>
    <row r="8" spans="1:8" x14ac:dyDescent="0.25">
      <c r="A8" s="15" t="s">
        <v>18</v>
      </c>
      <c r="B8" s="23"/>
      <c r="C8" s="24">
        <f>C9-C7</f>
        <v>18</v>
      </c>
      <c r="D8" s="24">
        <v>1982</v>
      </c>
      <c r="F8" s="24">
        <f>F9-F7</f>
        <v>18</v>
      </c>
      <c r="G8" s="24">
        <v>1982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63</v>
      </c>
      <c r="D10" s="24"/>
      <c r="F10" s="24">
        <f>90*F7/F9</f>
        <v>63</v>
      </c>
      <c r="G10" s="24"/>
    </row>
    <row r="11" spans="1:8" x14ac:dyDescent="0.25">
      <c r="A11" s="15"/>
      <c r="B11" s="25"/>
      <c r="C11" s="26">
        <f>C10%</f>
        <v>0.63</v>
      </c>
      <c r="D11" s="26"/>
      <c r="F11" s="26">
        <f>F10%</f>
        <v>0.63</v>
      </c>
      <c r="G11" s="26"/>
    </row>
    <row r="12" spans="1:8" x14ac:dyDescent="0.25">
      <c r="A12" s="15" t="s">
        <v>21</v>
      </c>
      <c r="B12" s="18"/>
      <c r="C12" s="19">
        <f>C6*C11</f>
        <v>1701</v>
      </c>
      <c r="D12" s="22"/>
      <c r="F12" s="19">
        <f>F6*F11</f>
        <v>1701</v>
      </c>
      <c r="G12" s="22"/>
    </row>
    <row r="13" spans="1:8" x14ac:dyDescent="0.25">
      <c r="A13" s="15" t="s">
        <v>22</v>
      </c>
      <c r="B13" s="18"/>
      <c r="C13" s="19">
        <f>C6-C12</f>
        <v>999</v>
      </c>
      <c r="D13" s="22"/>
      <c r="F13" s="19">
        <f>F6-F12</f>
        <v>999</v>
      </c>
      <c r="G13" s="22"/>
    </row>
    <row r="14" spans="1:8" x14ac:dyDescent="0.25">
      <c r="A14" s="15" t="s">
        <v>15</v>
      </c>
      <c r="B14" s="18"/>
      <c r="C14" s="19">
        <f>C5</f>
        <v>16300</v>
      </c>
      <c r="D14" s="22"/>
      <c r="F14" s="19">
        <f>F5</f>
        <v>16800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17299</v>
      </c>
      <c r="D16" s="22"/>
      <c r="F16" s="20">
        <f>F14+F13</f>
        <v>17799</v>
      </c>
      <c r="G16" s="22"/>
    </row>
    <row r="17" spans="1:8" x14ac:dyDescent="0.25">
      <c r="B17" s="23"/>
      <c r="C17" s="24" t="s">
        <v>87</v>
      </c>
      <c r="D17" s="24"/>
      <c r="F17" s="24" t="s">
        <v>88</v>
      </c>
      <c r="G17" s="24"/>
    </row>
    <row r="18" spans="1:8" x14ac:dyDescent="0.25">
      <c r="A18" s="72" t="s">
        <v>72</v>
      </c>
      <c r="B18" s="7"/>
      <c r="C18" s="29">
        <v>840</v>
      </c>
      <c r="D18" s="24"/>
      <c r="F18" s="29">
        <v>840</v>
      </c>
      <c r="G18" s="24"/>
    </row>
    <row r="19" spans="1:8" x14ac:dyDescent="0.25">
      <c r="A19" s="15" t="s">
        <v>74</v>
      </c>
      <c r="B19" s="6"/>
      <c r="C19" s="30">
        <f>C18*C16</f>
        <v>14531160</v>
      </c>
      <c r="D19" s="31"/>
      <c r="E19" s="66"/>
      <c r="F19" s="30">
        <f>F18*F16</f>
        <v>14951160</v>
      </c>
      <c r="G19" s="31"/>
      <c r="H19" s="66"/>
    </row>
    <row r="20" spans="1:8" x14ac:dyDescent="0.25">
      <c r="A20" s="15" t="s">
        <v>24</v>
      </c>
      <c r="C20" s="32">
        <f>C19*90%</f>
        <v>13078044</v>
      </c>
      <c r="D20" s="30"/>
      <c r="F20" s="32">
        <f>F19*90%</f>
        <v>13456044</v>
      </c>
      <c r="G20" s="30"/>
    </row>
    <row r="21" spans="1:8" x14ac:dyDescent="0.25">
      <c r="A21" s="15" t="s">
        <v>25</v>
      </c>
      <c r="C21" s="32">
        <f>C19*80%</f>
        <v>11624928</v>
      </c>
      <c r="D21" s="32"/>
      <c r="F21" s="32">
        <f>F19*80%</f>
        <v>11960928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2268000</v>
      </c>
      <c r="D23" s="35"/>
      <c r="F23" s="35">
        <f>F4*F18</f>
        <v>2268000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30273.25</v>
      </c>
      <c r="D25" s="32"/>
      <c r="F25" s="32">
        <f>F19*0.025/12</f>
        <v>31148.25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7" sqref="G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833.33333333333337</v>
      </c>
      <c r="C2" s="4">
        <f t="shared" ref="C2:C16" si="1">B2*1.2</f>
        <v>1000</v>
      </c>
      <c r="D2" s="4">
        <f t="shared" ref="D2:D16" si="2">C2*1.2</f>
        <v>1200</v>
      </c>
      <c r="E2" s="5">
        <f t="shared" ref="E2:E16" si="3">R2</f>
        <v>17500000</v>
      </c>
      <c r="F2" s="4">
        <f t="shared" ref="F2:F15" si="4">ROUND((E2/B2),0)</f>
        <v>21000</v>
      </c>
      <c r="G2" s="74">
        <f t="shared" ref="G2:G15" si="5">ROUND((E2/C2),0)</f>
        <v>17500</v>
      </c>
      <c r="H2" s="74">
        <f t="shared" ref="H2:H15" si="6">ROUND((E2/D2),0)</f>
        <v>14583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1000</v>
      </c>
      <c r="Q2" s="7">
        <f t="shared" ref="Q2:Q10" si="9">P2/1.2</f>
        <v>833.33333333333337</v>
      </c>
      <c r="R2" s="75">
        <v>17500000</v>
      </c>
      <c r="S2" s="2"/>
    </row>
    <row r="3" spans="1:19" x14ac:dyDescent="0.25">
      <c r="A3" s="4">
        <v>2</v>
      </c>
      <c r="B3" s="4">
        <f t="shared" si="0"/>
        <v>833.33333333333337</v>
      </c>
      <c r="C3" s="4">
        <f t="shared" si="1"/>
        <v>1000</v>
      </c>
      <c r="D3" s="4">
        <f t="shared" si="2"/>
        <v>1200</v>
      </c>
      <c r="E3" s="5">
        <f t="shared" si="3"/>
        <v>16000000</v>
      </c>
      <c r="F3" s="4">
        <f t="shared" si="4"/>
        <v>19200</v>
      </c>
      <c r="G3" s="74">
        <f t="shared" si="5"/>
        <v>16000</v>
      </c>
      <c r="H3" s="74">
        <f t="shared" si="6"/>
        <v>13333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1000</v>
      </c>
      <c r="Q3" s="7">
        <f t="shared" si="9"/>
        <v>833.33333333333337</v>
      </c>
      <c r="R3" s="75">
        <v>16000000</v>
      </c>
      <c r="S3" s="2"/>
    </row>
    <row r="4" spans="1:19" x14ac:dyDescent="0.25">
      <c r="A4" s="4">
        <v>3</v>
      </c>
      <c r="B4" s="4">
        <f t="shared" si="0"/>
        <v>573.33333333333337</v>
      </c>
      <c r="C4" s="4">
        <f t="shared" si="1"/>
        <v>688</v>
      </c>
      <c r="D4" s="4">
        <f t="shared" si="2"/>
        <v>825.6</v>
      </c>
      <c r="E4" s="5">
        <f t="shared" si="3"/>
        <v>10000000</v>
      </c>
      <c r="F4" s="4">
        <f t="shared" si="4"/>
        <v>17442</v>
      </c>
      <c r="G4" s="4">
        <f t="shared" si="5"/>
        <v>14535</v>
      </c>
      <c r="H4" s="4">
        <f t="shared" si="6"/>
        <v>12112</v>
      </c>
      <c r="I4" s="4">
        <f t="shared" si="7"/>
        <v>0</v>
      </c>
      <c r="J4" s="4">
        <f t="shared" si="8"/>
        <v>0</v>
      </c>
      <c r="O4">
        <v>0</v>
      </c>
      <c r="P4">
        <v>688</v>
      </c>
      <c r="Q4">
        <f t="shared" si="9"/>
        <v>573.33333333333337</v>
      </c>
      <c r="R4" s="2">
        <v>10000000</v>
      </c>
      <c r="S4" s="2"/>
    </row>
    <row r="5" spans="1:19" x14ac:dyDescent="0.25">
      <c r="A5" s="4">
        <v>4</v>
      </c>
      <c r="B5" s="4">
        <f t="shared" si="0"/>
        <v>945.83333333333337</v>
      </c>
      <c r="C5" s="4">
        <f t="shared" si="1"/>
        <v>1135</v>
      </c>
      <c r="D5" s="4">
        <f t="shared" si="2"/>
        <v>1362</v>
      </c>
      <c r="E5" s="5">
        <f t="shared" si="3"/>
        <v>20000000</v>
      </c>
      <c r="F5" s="4">
        <f t="shared" si="4"/>
        <v>21145</v>
      </c>
      <c r="G5" s="76">
        <f t="shared" si="5"/>
        <v>17621</v>
      </c>
      <c r="H5" s="76">
        <f t="shared" si="6"/>
        <v>14684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v>1135</v>
      </c>
      <c r="Q5" s="77">
        <f t="shared" si="9"/>
        <v>945.83333333333337</v>
      </c>
      <c r="R5" s="78">
        <v>20000000</v>
      </c>
      <c r="S5" s="2"/>
    </row>
    <row r="6" spans="1:19" x14ac:dyDescent="0.25">
      <c r="A6" s="4">
        <v>5</v>
      </c>
      <c r="B6" s="4">
        <f t="shared" si="0"/>
        <v>1091</v>
      </c>
      <c r="C6" s="4">
        <f t="shared" si="1"/>
        <v>1309.2</v>
      </c>
      <c r="D6" s="4">
        <f t="shared" si="2"/>
        <v>1571.04</v>
      </c>
      <c r="E6" s="5">
        <f t="shared" si="3"/>
        <v>28500000</v>
      </c>
      <c r="F6" s="4">
        <f t="shared" si="4"/>
        <v>26123</v>
      </c>
      <c r="G6" s="74">
        <f t="shared" si="5"/>
        <v>21769</v>
      </c>
      <c r="H6" s="74">
        <f t="shared" si="6"/>
        <v>18141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ref="P6:P10" si="10">O6/1.2</f>
        <v>0</v>
      </c>
      <c r="Q6" s="7">
        <v>1091</v>
      </c>
      <c r="R6" s="75">
        <v>28500000</v>
      </c>
      <c r="S6" s="2"/>
    </row>
    <row r="7" spans="1:19" x14ac:dyDescent="0.25">
      <c r="A7" s="4">
        <v>6</v>
      </c>
      <c r="B7" s="4">
        <f t="shared" si="0"/>
        <v>932</v>
      </c>
      <c r="C7" s="4">
        <f t="shared" si="1"/>
        <v>1118.3999999999999</v>
      </c>
      <c r="D7" s="4">
        <f t="shared" si="2"/>
        <v>1342.0799999999997</v>
      </c>
      <c r="E7" s="5">
        <f t="shared" si="3"/>
        <v>20000000</v>
      </c>
      <c r="F7" s="4">
        <f t="shared" si="4"/>
        <v>21459</v>
      </c>
      <c r="G7" s="76">
        <f t="shared" si="5"/>
        <v>17883</v>
      </c>
      <c r="H7" s="76">
        <f t="shared" si="6"/>
        <v>14902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10"/>
        <v>0</v>
      </c>
      <c r="Q7" s="77">
        <v>932</v>
      </c>
      <c r="R7" s="78">
        <v>20000000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9" t="s">
        <v>85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780</v>
      </c>
      <c r="H28" s="10">
        <f>G28*24000</f>
        <v>18720000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840</v>
      </c>
      <c r="H29" s="10">
        <f>G29/G28</f>
        <v>1.0769230769230769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2024-01-05T06:56:45Z</dcterms:modified>
</cp:coreProperties>
</file>