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\Ubi\Ubi - Ab Road Khajrana Branch\Krazy Kids Pvt. Ltd\"/>
    </mc:Choice>
  </mc:AlternateContent>
  <bookViews>
    <workbookView xWindow="0" yWindow="0" windowWidth="21600" windowHeight="964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K2" i="2" l="1"/>
  <c r="H18" i="2"/>
  <c r="C8" i="2" l="1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<sst xmlns="http://schemas.openxmlformats.org/spreadsheetml/2006/main" count="57" uniqueCount="45">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</sst>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166" fontId="1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2" sqref="K2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0">
        <v>13320</v>
      </c>
      <c r="D2" s="7" t="s">
        <v>44</v>
      </c>
      <c r="E2" s="4"/>
      <c r="F2" s="4"/>
      <c r="G2" s="25"/>
      <c r="H2" s="1" t="s">
        <v>39</v>
      </c>
      <c r="I2" s="60">
        <v>330</v>
      </c>
      <c r="J2" s="60">
        <f>C2</f>
        <v>13320</v>
      </c>
      <c r="K2" s="60">
        <f>J2*I2</f>
        <v>4395600</v>
      </c>
      <c r="L2" s="51"/>
      <c r="O2" s="57" t="s">
        <v>35</v>
      </c>
      <c r="P2" s="58">
        <f>C28</f>
        <v>286380000</v>
      </c>
      <c r="R2" s="20">
        <f>P2*0.025/12</f>
        <v>596625</v>
      </c>
      <c r="S2" s="18" t="s">
        <v>34</v>
      </c>
    </row>
    <row r="3" spans="1:19">
      <c r="B3" s="24" t="s">
        <v>6</v>
      </c>
      <c r="C3" s="50">
        <v>21500</v>
      </c>
      <c r="D3" s="15"/>
      <c r="E3" s="26"/>
      <c r="F3" s="26"/>
      <c r="G3" s="15"/>
      <c r="H3" s="1" t="s">
        <v>40</v>
      </c>
      <c r="I3" s="60">
        <f>MROUND(I2/10.764,1)</f>
        <v>31</v>
      </c>
      <c r="J3" s="60"/>
      <c r="K3" s="51"/>
      <c r="L3" s="51">
        <f>N11</f>
        <v>0</v>
      </c>
      <c r="O3" s="57" t="s">
        <v>35</v>
      </c>
      <c r="P3" s="58">
        <f>C28</f>
        <v>286380000</v>
      </c>
      <c r="Q3" s="7"/>
      <c r="R3" s="20">
        <f>P3*0.04/12</f>
        <v>954600</v>
      </c>
      <c r="S3" s="59" t="s">
        <v>36</v>
      </c>
    </row>
    <row r="4" spans="1:19">
      <c r="B4" s="31" t="s">
        <v>18</v>
      </c>
      <c r="C4" s="51">
        <f>ROUND((C2*C3),0)</f>
        <v>286380000</v>
      </c>
      <c r="F4" s="22"/>
      <c r="G4" s="22"/>
      <c r="I4" s="51"/>
      <c r="J4" s="60"/>
      <c r="K4" s="51"/>
      <c r="L4" s="51">
        <f>SUM(L2:L3)</f>
        <v>0</v>
      </c>
      <c r="O4" s="57" t="s">
        <v>35</v>
      </c>
      <c r="P4" s="58">
        <f>C28</f>
        <v>286380000</v>
      </c>
      <c r="Q4" s="7"/>
      <c r="R4" s="20">
        <f>P4*0.033/12</f>
        <v>787545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f>F32</f>
        <v>0</v>
      </c>
      <c r="D8" s="48"/>
      <c r="E8" s="48"/>
      <c r="F8" s="48">
        <v>60</v>
      </c>
      <c r="G8" s="52"/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6" t="s">
        <v>20</v>
      </c>
      <c r="C13" s="66"/>
      <c r="D13" s="11"/>
      <c r="E13" s="11"/>
      <c r="F13" s="12"/>
      <c r="G13" s="12"/>
      <c r="H13" s="62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1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1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1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1"/>
      <c r="G17" s="12"/>
      <c r="H17" s="11">
        <v>2000</v>
      </c>
      <c r="I17" s="16"/>
      <c r="J17" s="17"/>
      <c r="K17" s="12"/>
      <c r="L17" s="27"/>
      <c r="M17" s="27"/>
      <c r="N17" s="1"/>
      <c r="O17" s="1"/>
    </row>
    <row r="18" spans="1:15" ht="22.5" customHeight="1">
      <c r="B18" s="67" t="s">
        <v>15</v>
      </c>
      <c r="C18" s="68"/>
      <c r="D18" s="11"/>
      <c r="E18" s="11"/>
      <c r="F18" s="61"/>
      <c r="G18" s="12"/>
      <c r="H18" s="11">
        <f>H17*10.764</f>
        <v>21528</v>
      </c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1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69"/>
      <c r="G20" s="70"/>
      <c r="H20" s="70"/>
      <c r="I20" s="70"/>
      <c r="J20" s="70"/>
      <c r="K20" s="71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/>
      <c r="G21" s="65"/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5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5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286380000</v>
      </c>
      <c r="D24" s="19"/>
      <c r="E24" s="19"/>
      <c r="F24" s="26"/>
      <c r="G24" s="63"/>
      <c r="H24" s="26"/>
      <c r="I24" s="26"/>
      <c r="J24" s="63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3"/>
      <c r="G25" s="63"/>
      <c r="H25" s="26"/>
      <c r="I25" s="26"/>
      <c r="J25" s="63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3"/>
      <c r="G26" s="63"/>
      <c r="H26" s="63"/>
      <c r="I26" s="63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3"/>
      <c r="G27" s="63"/>
      <c r="H27" s="63"/>
      <c r="I27" s="63"/>
      <c r="J27" s="26"/>
      <c r="K27" s="26"/>
      <c r="L27" s="20"/>
    </row>
    <row r="28" spans="1:15">
      <c r="A28" s="1"/>
      <c r="B28" s="13" t="s">
        <v>8</v>
      </c>
      <c r="C28" s="72">
        <f>C24+C25+C26+C27</f>
        <v>286380000</v>
      </c>
      <c r="D28" s="18"/>
      <c r="F28" s="63"/>
      <c r="G28" s="26"/>
      <c r="H28" s="26"/>
      <c r="I28" s="26"/>
      <c r="J28" s="26"/>
      <c r="K28" s="26"/>
    </row>
    <row r="29" spans="1:15">
      <c r="A29" s="1"/>
      <c r="B29" s="13" t="s">
        <v>9</v>
      </c>
      <c r="C29" s="72">
        <f>MROUND(C28*90%,1)</f>
        <v>257742000</v>
      </c>
      <c r="D29" s="20"/>
      <c r="F29" s="63"/>
      <c r="G29" s="26"/>
      <c r="H29" s="64"/>
      <c r="I29" s="64"/>
      <c r="J29" s="26"/>
      <c r="K29" s="26"/>
    </row>
    <row r="30" spans="1:15">
      <c r="A30" s="1"/>
      <c r="B30" s="13" t="s">
        <v>10</v>
      </c>
      <c r="C30" s="72">
        <f>MROUND(C28*80%,1)</f>
        <v>229104000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7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2024-01-02T12:53:50Z</dcterms:modified>
</cp:coreProperties>
</file>