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anacruz (West)\Bhagyashree V Rout\"/>
    </mc:Choice>
  </mc:AlternateContent>
  <xr:revisionPtr revIDLastSave="0" documentId="13_ncr:1_{EB3962DC-C475-43DE-9F3C-9E542522AAE7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4" i="4"/>
  <c r="G31" i="4"/>
  <c r="Q3" i="4"/>
  <c r="Q2" i="4"/>
  <c r="G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<sst xmlns="http://schemas.openxmlformats.org/spreadsheetml/2006/main" count="133" uniqueCount="91">
  <si>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</si>
  <si>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</si>
  <si>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</si>
  <si>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</si>
  <si>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</si>
  <si>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</si>
  <si>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</si>
  <si>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</si>
  <si>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</si>
  <si>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</si>
  <si>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</si>
  <si>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</si>
  <si>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</si>
  <si>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</si>
  <si>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</si>
  <si>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</si>
  <si>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</si>
  <si>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</si>
  <si>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</si>
  <si>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</si>
  <si>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</si>
  <si>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</si>
  <si>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</si>
  <si>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</si>
  <si>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</si>
  <si>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</si>
  <si>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</si>
  <si>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</si>
  <si>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</si>
  <si>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</si>
  <si>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</si>
  <si>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</si>
  <si>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</si>
  <si>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</si>
  <si>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</si>
  <si>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</si>
  <si>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</si>
  <si>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</si>
  <si>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</si>
  <si>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</si>
  <si>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</si>
  <si>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</si>
  <si>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</si>
  <si>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</si>
  <si>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</si>
  <si>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</si>
  <si>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</si>
  <si>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</si>
  <si>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</si>
  <si>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</si>
  <si>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</si>
  <si>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</si>
  <si>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</si>
  <si>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</si>
  <si>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</si>
  <si>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</si>
  <si>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</si>
  <si>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</si>
  <si>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</si>
  <si>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</si>
  <si>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</si>
  <si>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</si>
  <si>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</si>
  <si>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</si>
  <si>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</si>
  <si>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</si>
  <si>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</si>
  <si>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</si>
  <si>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</si>
  <si>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</si>
  <si>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</si>
  <si>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</si>
  <si>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</si>
  <si>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</si>
  <si>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</si>
  <si>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</si>
  <si>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</si>
  <si>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</si>
  <si>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</si>
  <si>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</si>
  <si>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</si>
  <si>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</si>
  <si>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</si>
  <si>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23.10.2023</t>
  </si>
  <si>
    <t>RERA CA</t>
  </si>
  <si>
    <t>TERRACE</t>
  </si>
  <si>
    <t>TACA</t>
  </si>
  <si>
    <t>IGR-30.11.23</t>
  </si>
  <si>
    <t>IGR-21.11.23</t>
  </si>
  <si>
    <t>IGR-02.11.23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</si>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</sst>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37</xdr:row>
      <xdr:rowOff>19999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40FE4-F525-4B4C-9ECD-4DC746ECC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68017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DD0296-170E-4597-A952-E8B337233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1EDEC-8D1E-4FA0-8EC2-79636B81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35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1AD8B-4DFF-43CB-BB1A-C4CD020E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839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450205</xdr:colOff>
      <xdr:row>38</xdr:row>
      <xdr:rowOff>143832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321BF-19AE-41A9-8B4A-66E9B8A71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28605" cy="6858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7B70C-67F0-4CD8-8D14-EE1DFC9D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6127E0-2DA6-4896-9AD6-CCF6DBFB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6AAAF-6CE7-4761-A020-AEFDD305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8516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345330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668B7-B8F6-4A2E-8006-BE86BE28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14130" cy="8811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458965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F5625-591C-4007-A44B-49795F3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50965" cy="846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6" sqref="K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4C2E1-CDA1-4CEA-8D04-B4F223DAA24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4" sqref="D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9000</v>
      </c>
      <c r="D3" s="24" t="s">
        <v>75</v>
      </c>
      <c r="E3" s="6" t="s">
        <v>90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6500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408</v>
      </c>
      <c r="D18" s="26"/>
      <c r="F18" s="19"/>
    </row>
    <row r="19" spans="1:6" x14ac:dyDescent="0.25">
      <c r="A19" s="16" t="s">
        <v>73</v>
      </c>
      <c r="B19" s="6"/>
      <c r="C19" s="32">
        <f>C18*C16</f>
        <v>3672000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3304800</v>
      </c>
      <c r="D20" s="32"/>
      <c r="F20" s="19"/>
    </row>
    <row r="21" spans="1:6" x14ac:dyDescent="0.25">
      <c r="A21" s="16" t="s">
        <v>25</v>
      </c>
      <c r="C21" s="35">
        <f>C19*80%</f>
        <v>2937600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1020000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7650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H32" sqref="H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354.24323999999996</v>
      </c>
      <c r="C2" s="4">
        <f t="shared" ref="C2:C16" si="1">B2*1.2</f>
        <v>425.09188799999993</v>
      </c>
      <c r="D2" s="4">
        <f t="shared" ref="D2:D16" si="2">C2*1.2</f>
        <v>510.11026559999988</v>
      </c>
      <c r="E2" s="5">
        <f t="shared" ref="E2:E16" si="3">R2</f>
        <v>3171200</v>
      </c>
      <c r="F2" s="77">
        <f t="shared" ref="F2:F15" si="4">ROUND((E2/B2),0)</f>
        <v>8952</v>
      </c>
      <c r="G2" s="77">
        <f t="shared" ref="G2:G15" si="5">ROUND((E2/C2),0)</f>
        <v>7460</v>
      </c>
      <c r="H2" s="77">
        <f t="shared" ref="H2:H15" si="6">ROUND((E2/D2),0)</f>
        <v>6217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32.91*10.764</f>
        <v>354.24323999999996</v>
      </c>
      <c r="R2" s="78">
        <v>3171200</v>
      </c>
      <c r="S2" s="78" t="s">
        <v>87</v>
      </c>
    </row>
    <row r="3" spans="1:19" x14ac:dyDescent="0.25">
      <c r="A3" s="4">
        <v>2</v>
      </c>
      <c r="B3" s="4">
        <f t="shared" si="0"/>
        <v>354.24323999999996</v>
      </c>
      <c r="C3" s="4">
        <f t="shared" si="1"/>
        <v>425.09188799999993</v>
      </c>
      <c r="D3" s="4">
        <f t="shared" si="2"/>
        <v>510.11026559999988</v>
      </c>
      <c r="E3" s="5">
        <f t="shared" si="3"/>
        <v>3171200</v>
      </c>
      <c r="F3" s="77">
        <f t="shared" si="4"/>
        <v>8952</v>
      </c>
      <c r="G3" s="77">
        <f t="shared" si="5"/>
        <v>7460</v>
      </c>
      <c r="H3" s="77">
        <f t="shared" si="6"/>
        <v>6217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32.91*10.764</f>
        <v>354.24323999999996</v>
      </c>
      <c r="R3" s="78">
        <v>3171200</v>
      </c>
      <c r="S3" s="78" t="s">
        <v>87</v>
      </c>
    </row>
    <row r="4" spans="1:19" x14ac:dyDescent="0.25">
      <c r="A4" s="4">
        <v>3</v>
      </c>
      <c r="B4" s="4">
        <f t="shared" si="0"/>
        <v>357.3648</v>
      </c>
      <c r="C4" s="4">
        <f t="shared" si="1"/>
        <v>428.83776</v>
      </c>
      <c r="D4" s="4">
        <f t="shared" si="2"/>
        <v>514.60531200000003</v>
      </c>
      <c r="E4" s="5">
        <f t="shared" si="3"/>
        <v>3012100</v>
      </c>
      <c r="F4" s="77">
        <f t="shared" si="4"/>
        <v>8429</v>
      </c>
      <c r="G4" s="77">
        <f t="shared" si="5"/>
        <v>7024</v>
      </c>
      <c r="H4" s="77">
        <f t="shared" si="6"/>
        <v>5853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33.2*10.764</f>
        <v>357.3648</v>
      </c>
      <c r="R4" s="78">
        <v>3012100</v>
      </c>
      <c r="S4" s="78" t="s">
        <v>88</v>
      </c>
    </row>
    <row r="5" spans="1:19" x14ac:dyDescent="0.25">
      <c r="A5" s="4">
        <v>4</v>
      </c>
      <c r="B5" s="4">
        <f t="shared" si="0"/>
        <v>357.3648</v>
      </c>
      <c r="C5" s="4">
        <f t="shared" si="1"/>
        <v>428.83776</v>
      </c>
      <c r="D5" s="4">
        <f t="shared" si="2"/>
        <v>514.60531200000003</v>
      </c>
      <c r="E5" s="5">
        <f t="shared" si="3"/>
        <v>3097100</v>
      </c>
      <c r="F5" s="77">
        <f t="shared" si="4"/>
        <v>8666</v>
      </c>
      <c r="G5" s="77">
        <f t="shared" si="5"/>
        <v>7222</v>
      </c>
      <c r="H5" s="77">
        <f t="shared" si="6"/>
        <v>6018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33.2*10.764</f>
        <v>357.3648</v>
      </c>
      <c r="R5" s="78">
        <v>3097100</v>
      </c>
      <c r="S5" s="78" t="s">
        <v>89</v>
      </c>
    </row>
    <row r="6" spans="1:19" x14ac:dyDescent="0.25">
      <c r="A6" s="4">
        <v>5</v>
      </c>
      <c r="B6" s="4">
        <f t="shared" si="0"/>
        <v>438</v>
      </c>
      <c r="C6" s="4">
        <f t="shared" si="1"/>
        <v>525.6</v>
      </c>
      <c r="D6" s="4">
        <f t="shared" si="2"/>
        <v>630.72</v>
      </c>
      <c r="E6" s="5">
        <f t="shared" si="3"/>
        <v>3782000</v>
      </c>
      <c r="F6" s="4">
        <f t="shared" si="4"/>
        <v>8635</v>
      </c>
      <c r="G6" s="4">
        <f t="shared" si="5"/>
        <v>7196</v>
      </c>
      <c r="H6" s="4">
        <f t="shared" si="6"/>
        <v>5996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438</v>
      </c>
      <c r="R6" s="2">
        <v>3782000</v>
      </c>
      <c r="S6" s="2"/>
    </row>
    <row r="7" spans="1:19" x14ac:dyDescent="0.25">
      <c r="A7" s="4">
        <v>6</v>
      </c>
      <c r="B7" s="4">
        <f t="shared" si="0"/>
        <v>437</v>
      </c>
      <c r="C7" s="4">
        <f t="shared" si="1"/>
        <v>524.4</v>
      </c>
      <c r="D7" s="4">
        <f t="shared" si="2"/>
        <v>629.28</v>
      </c>
      <c r="E7" s="5">
        <f t="shared" si="3"/>
        <v>3788000</v>
      </c>
      <c r="F7" s="4">
        <f t="shared" si="4"/>
        <v>8668</v>
      </c>
      <c r="G7" s="4">
        <f t="shared" si="5"/>
        <v>7223</v>
      </c>
      <c r="H7" s="4">
        <f t="shared" si="6"/>
        <v>6020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437</v>
      </c>
      <c r="R7" s="2">
        <v>3788000</v>
      </c>
      <c r="S7" s="2"/>
    </row>
    <row r="8" spans="1:19" x14ac:dyDescent="0.25">
      <c r="A8" s="4">
        <v>7</v>
      </c>
      <c r="B8" s="4">
        <f t="shared" si="0"/>
        <v>374</v>
      </c>
      <c r="C8" s="4">
        <f t="shared" si="1"/>
        <v>448.8</v>
      </c>
      <c r="D8" s="4">
        <f t="shared" si="2"/>
        <v>538.55999999999995</v>
      </c>
      <c r="E8" s="5">
        <f t="shared" si="3"/>
        <v>4000000</v>
      </c>
      <c r="F8" s="77">
        <f t="shared" si="4"/>
        <v>10695</v>
      </c>
      <c r="G8" s="77">
        <f t="shared" si="5"/>
        <v>8913</v>
      </c>
      <c r="H8" s="77">
        <f t="shared" si="6"/>
        <v>7427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374</v>
      </c>
      <c r="R8" s="78">
        <v>4000000</v>
      </c>
      <c r="S8" s="2"/>
    </row>
    <row r="9" spans="1:19" x14ac:dyDescent="0.25">
      <c r="A9" s="4">
        <v>8</v>
      </c>
      <c r="B9" s="4">
        <f t="shared" si="0"/>
        <v>380</v>
      </c>
      <c r="C9" s="4">
        <f t="shared" si="1"/>
        <v>456</v>
      </c>
      <c r="D9" s="4">
        <f t="shared" si="2"/>
        <v>547.19999999999993</v>
      </c>
      <c r="E9" s="5">
        <f t="shared" si="3"/>
        <v>3500000</v>
      </c>
      <c r="F9" s="77">
        <f t="shared" si="4"/>
        <v>9211</v>
      </c>
      <c r="G9" s="77">
        <f t="shared" si="5"/>
        <v>7675</v>
      </c>
      <c r="H9" s="77">
        <f t="shared" si="6"/>
        <v>6396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380</v>
      </c>
      <c r="R9" s="78">
        <v>3500000</v>
      </c>
      <c r="S9" s="2"/>
    </row>
    <row r="10" spans="1:19" x14ac:dyDescent="0.25">
      <c r="A10" s="4">
        <v>9</v>
      </c>
      <c r="B10" s="4">
        <f t="shared" si="0"/>
        <v>375</v>
      </c>
      <c r="C10" s="4">
        <f t="shared" si="1"/>
        <v>450</v>
      </c>
      <c r="D10" s="4">
        <f t="shared" si="2"/>
        <v>540</v>
      </c>
      <c r="E10" s="5">
        <f t="shared" si="3"/>
        <v>3980000</v>
      </c>
      <c r="F10" s="77">
        <f t="shared" si="4"/>
        <v>10613</v>
      </c>
      <c r="G10" s="77">
        <f t="shared" si="5"/>
        <v>8844</v>
      </c>
      <c r="H10" s="77">
        <f t="shared" si="6"/>
        <v>7370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375</v>
      </c>
      <c r="R10" s="78">
        <v>3980000</v>
      </c>
      <c r="S10" s="2"/>
    </row>
    <row r="11" spans="1:19" x14ac:dyDescent="0.25">
      <c r="A11" s="4">
        <v>10</v>
      </c>
      <c r="B11" s="4">
        <f t="shared" si="0"/>
        <v>410</v>
      </c>
      <c r="C11" s="4">
        <f t="shared" si="1"/>
        <v>492</v>
      </c>
      <c r="D11" s="4">
        <f t="shared" si="2"/>
        <v>590.4</v>
      </c>
      <c r="E11" s="5">
        <f t="shared" si="3"/>
        <v>3750000</v>
      </c>
      <c r="F11" s="77">
        <f t="shared" si="4"/>
        <v>9146</v>
      </c>
      <c r="G11" s="77">
        <f t="shared" si="5"/>
        <v>7622</v>
      </c>
      <c r="H11" s="77">
        <f t="shared" si="6"/>
        <v>6352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410</v>
      </c>
      <c r="R11" s="78">
        <v>3750000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/>
      <c r="G25" s="57"/>
    </row>
    <row r="26" spans="1:19" s="10" customFormat="1" x14ac:dyDescent="0.25">
      <c r="F26" s="57" t="s">
        <v>84</v>
      </c>
      <c r="G26" s="57">
        <v>378</v>
      </c>
    </row>
    <row r="27" spans="1:19" s="10" customFormat="1" x14ac:dyDescent="0.25">
      <c r="F27" s="57" t="s">
        <v>85</v>
      </c>
      <c r="G27" s="57">
        <v>30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SUM(G26:G27)</f>
        <v>408</v>
      </c>
    </row>
    <row r="29" spans="1:19" s="10" customFormat="1" x14ac:dyDescent="0.25">
      <c r="C29" s="72" t="s">
        <v>1</v>
      </c>
      <c r="D29" s="72">
        <v>3171200</v>
      </c>
      <c r="F29" s="57" t="s">
        <v>71</v>
      </c>
      <c r="G29" s="57">
        <f>408+41</f>
        <v>449</v>
      </c>
      <c r="H29" s="10">
        <f>G29/G28</f>
        <v>1.1004901960784315</v>
      </c>
    </row>
    <row r="30" spans="1:19" s="10" customFormat="1" x14ac:dyDescent="0.25">
      <c r="F30" s="57" t="s">
        <v>72</v>
      </c>
      <c r="G30" s="57">
        <v>9000</v>
      </c>
    </row>
    <row r="31" spans="1:19" s="10" customFormat="1" x14ac:dyDescent="0.25">
      <c r="C31" s="74"/>
      <c r="D31" s="74"/>
      <c r="F31" s="74" t="s">
        <v>73</v>
      </c>
      <c r="G31" s="74">
        <f>G28*G30</f>
        <v>3672000</v>
      </c>
      <c r="H31" s="10">
        <f>G31/D29</f>
        <v>1.1579212916246215</v>
      </c>
    </row>
    <row r="32" spans="1:19" s="10" customFormat="1" x14ac:dyDescent="0.25">
      <c r="C32" s="74"/>
      <c r="D32" s="74"/>
      <c r="F32" s="74" t="s">
        <v>24</v>
      </c>
      <c r="G32" s="74">
        <f>G31*90%</f>
        <v>3304800</v>
      </c>
    </row>
    <row r="33" spans="3:7" s="10" customFormat="1" x14ac:dyDescent="0.25">
      <c r="C33" s="74"/>
      <c r="D33" s="74"/>
      <c r="F33" s="74" t="s">
        <v>25</v>
      </c>
      <c r="G33" s="74">
        <f>G31*80%</f>
        <v>2937600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2024-01-05T11:24:41Z</dcterms:modified>
</cp:coreProperties>
</file>