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Ajit Tukaram Ghare\"/>
    </mc:Choice>
  </mc:AlternateContent>
  <xr:revisionPtr revIDLastSave="0" documentId="13_ncr:1_{4DB01FA3-7A15-467F-B1A6-107FFAB01D1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22" i="4" l="1"/>
  <c r="R21" i="4"/>
  <c r="P23" i="4" l="1"/>
  <c r="H20" i="4" l="1"/>
  <c r="P18" i="4"/>
  <c r="H28" i="4"/>
  <c r="I18" i="4"/>
  <c r="Q12" i="4" l="1"/>
  <c r="P12" i="4"/>
  <c r="P11" i="4"/>
  <c r="Q11" i="4" s="1"/>
  <c r="Q10" i="4"/>
  <c r="P10" i="4"/>
  <c r="P9" i="4"/>
  <c r="Q9" i="4" s="1"/>
  <c r="Q8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<sst xmlns="http://schemas.openxmlformats.org/spreadsheetml/2006/main" count="32" uniqueCount="29">
  <si>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</si>
  <si>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</si>
  <si>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</si>
  <si>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</si>
  <si>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</si>
  <si>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</si>
  <si>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</si>
  <si>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</si>
  <si>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</si>
  <si>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</si>
  <si>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</si>
  <si>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</si>
  <si>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</si>
  <si>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402, 4th floor,om Sai Raj building. Kansai</t>
  </si>
  <si>
    <t>rera ca</t>
  </si>
  <si>
    <t>rate</t>
  </si>
  <si>
    <t>fmv</t>
  </si>
  <si>
    <t>agreement  = 28.12.23</t>
  </si>
  <si>
    <t>sd</t>
  </si>
  <si>
    <t>av</t>
  </si>
  <si>
    <t>rd</t>
  </si>
  <si>
    <t>bv</t>
  </si>
  <si>
    <t>ca</t>
  </si>
  <si>
    <t>bal</t>
  </si>
  <si>
    <t>dry</t>
  </si>
  <si>
    <t>ls - 53 lakhs</t>
  </si>
  <si>
    <t>Weightage remark</t>
  </si>
  <si>
    <t>mca</t>
  </si>
  <si>
    <t>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</si>
</sst>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354091</xdr:colOff>
      <xdr:row>43</xdr:row>
      <xdr:rowOff>20132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531A26-3288-42F2-8588-0BF15EDBE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936491" cy="77544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21</xdr:col>
      <xdr:colOff>277965</xdr:colOff>
      <xdr:row>47</xdr:row>
      <xdr:rowOff>143985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1FBBCC-70A0-4A17-9184-8E07A7DB4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2469965" cy="79544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554144</xdr:colOff>
      <xdr:row>43</xdr:row>
      <xdr:rowOff>77327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6A4CF7-39D0-4E95-8985-3EBC7402F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136544" cy="807832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440423</xdr:colOff>
      <xdr:row>44</xdr:row>
      <xdr:rowOff>115413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35EF05-6659-4EBC-86CE-049A5C3E3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290023" cy="797353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23</xdr:col>
      <xdr:colOff>392536</xdr:colOff>
      <xdr:row>42</xdr:row>
      <xdr:rowOff>86668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F7D6F8-5228-437B-AC44-4CAD6D91F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4413336" cy="675416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26</xdr:col>
      <xdr:colOff>449439</xdr:colOff>
      <xdr:row>36</xdr:row>
      <xdr:rowOff>86694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4DE9DA-402A-49CE-8A51-4A420C9F69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2641439" cy="69446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U15" sqref="U1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662</v>
      </c>
      <c r="C2" s="4">
        <f>B2*1.2</f>
        <v>794.4</v>
      </c>
      <c r="D2" s="4">
        <f t="shared" ref="D2:D13" si="2">C2*1.2</f>
        <v>953.28</v>
      </c>
      <c r="E2" s="5">
        <f t="shared" ref="E2:E13" si="3">R2</f>
        <v>5200000</v>
      </c>
      <c r="F2" s="10">
        <f t="shared" ref="F2:F13" si="4">ROUND((E2/B2),0)</f>
        <v>7855</v>
      </c>
      <c r="G2" s="10">
        <f t="shared" ref="G2:G13" si="5">ROUND((E2/C2),0)</f>
        <v>6546</v>
      </c>
      <c r="H2" s="10">
        <f t="shared" ref="H2:H13" si="6">ROUND((E2/D2),0)</f>
        <v>5455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662</v>
      </c>
      <c r="R2" s="2">
        <v>5200000</v>
      </c>
      <c r="S2" s="8"/>
      <c r="T2" s="8"/>
    </row>
    <row r="3" spans="1:20" x14ac:dyDescent="0.25">
      <c r="A3" s="4">
        <f t="shared" si="0"/>
        <v>0</v>
      </c>
      <c r="B3" s="4">
        <f t="shared" si="1"/>
        <v>662</v>
      </c>
      <c r="C3" s="4">
        <f t="shared" ref="C3:C15" si="9">B3*1.2</f>
        <v>794.4</v>
      </c>
      <c r="D3" s="4">
        <f t="shared" si="2"/>
        <v>953.28</v>
      </c>
      <c r="E3" s="5">
        <f t="shared" si="3"/>
        <v>5200000</v>
      </c>
      <c r="F3" s="10">
        <f t="shared" si="4"/>
        <v>7855</v>
      </c>
      <c r="G3" s="10">
        <f t="shared" si="5"/>
        <v>6546</v>
      </c>
      <c r="H3" s="10">
        <f t="shared" si="6"/>
        <v>5455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662</v>
      </c>
      <c r="R3" s="2">
        <v>5200000</v>
      </c>
      <c r="S3" s="8"/>
      <c r="T3" s="8"/>
    </row>
    <row r="4" spans="1:20" x14ac:dyDescent="0.25">
      <c r="A4" s="4">
        <f t="shared" si="0"/>
        <v>0</v>
      </c>
      <c r="B4" s="4">
        <f t="shared" si="1"/>
        <v>595</v>
      </c>
      <c r="C4" s="4">
        <f t="shared" si="9"/>
        <v>714</v>
      </c>
      <c r="D4" s="4">
        <f t="shared" si="2"/>
        <v>856.8</v>
      </c>
      <c r="E4" s="5">
        <f t="shared" si="3"/>
        <v>5200000</v>
      </c>
      <c r="F4" s="15">
        <f t="shared" si="4"/>
        <v>8739</v>
      </c>
      <c r="G4" s="10">
        <f t="shared" si="5"/>
        <v>7283</v>
      </c>
      <c r="H4" s="10">
        <f t="shared" si="6"/>
        <v>6069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595</v>
      </c>
      <c r="R4" s="2">
        <v>5200000</v>
      </c>
      <c r="S4" s="8"/>
      <c r="T4" s="8"/>
    </row>
    <row r="5" spans="1:20" x14ac:dyDescent="0.25">
      <c r="A5" s="4">
        <f t="shared" si="0"/>
        <v>0</v>
      </c>
      <c r="B5" s="4">
        <f t="shared" si="1"/>
        <v>631</v>
      </c>
      <c r="C5" s="4">
        <f t="shared" si="9"/>
        <v>757.19999999999993</v>
      </c>
      <c r="D5" s="4">
        <f t="shared" si="2"/>
        <v>908.63999999999987</v>
      </c>
      <c r="E5" s="5">
        <f t="shared" si="3"/>
        <v>5400000</v>
      </c>
      <c r="F5" s="15">
        <f t="shared" si="4"/>
        <v>8558</v>
      </c>
      <c r="G5" s="10">
        <f t="shared" si="5"/>
        <v>7132</v>
      </c>
      <c r="H5" s="10">
        <f t="shared" si="6"/>
        <v>5943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631</v>
      </c>
      <c r="R5" s="2">
        <v>5400000</v>
      </c>
      <c r="S5" s="8"/>
      <c r="T5" s="8"/>
    </row>
    <row r="6" spans="1:20" x14ac:dyDescent="0.25">
      <c r="A6" s="4">
        <f t="shared" si="0"/>
        <v>0</v>
      </c>
      <c r="B6" s="4">
        <f t="shared" si="1"/>
        <v>750</v>
      </c>
      <c r="C6" s="4">
        <f t="shared" si="9"/>
        <v>900</v>
      </c>
      <c r="D6" s="4">
        <f t="shared" si="2"/>
        <v>1080</v>
      </c>
      <c r="E6" s="5">
        <f t="shared" si="3"/>
        <v>7000000</v>
      </c>
      <c r="F6" s="15">
        <f t="shared" si="4"/>
        <v>9333</v>
      </c>
      <c r="G6" s="10">
        <f t="shared" si="5"/>
        <v>7778</v>
      </c>
      <c r="H6" s="10">
        <f t="shared" si="6"/>
        <v>6481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750</v>
      </c>
      <c r="R6" s="2">
        <v>7000000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880</v>
      </c>
      <c r="C7" s="4">
        <f t="shared" si="9"/>
        <v>1056</v>
      </c>
      <c r="D7" s="4">
        <f t="shared" si="2"/>
        <v>1267.2</v>
      </c>
      <c r="E7" s="5">
        <f t="shared" si="3"/>
        <v>9040000</v>
      </c>
      <c r="F7" s="15">
        <f t="shared" si="4"/>
        <v>10273</v>
      </c>
      <c r="G7" s="10">
        <f t="shared" si="5"/>
        <v>8561</v>
      </c>
      <c r="H7" s="10">
        <f t="shared" si="6"/>
        <v>7134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880</v>
      </c>
      <c r="R7" s="2">
        <v>9040000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8:Q12" si="10">P8/1.2</f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  <c r="O17" t="s">
        <v>27</v>
      </c>
    </row>
    <row r="18" spans="7:24" x14ac:dyDescent="0.25">
      <c r="G18" t="s">
        <v>14</v>
      </c>
      <c r="H18">
        <v>546</v>
      </c>
      <c r="I18">
        <f>50.76*10.764</f>
        <v>546.38063999999997</v>
      </c>
      <c r="O18" t="s">
        <v>22</v>
      </c>
      <c r="P18">
        <f>P21-P20-P19</f>
        <v>586</v>
      </c>
    </row>
    <row r="19" spans="7:24" x14ac:dyDescent="0.25">
      <c r="G19" t="s">
        <v>15</v>
      </c>
      <c r="H19">
        <v>10000</v>
      </c>
      <c r="O19" t="s">
        <v>23</v>
      </c>
      <c r="P19">
        <v>47</v>
      </c>
    </row>
    <row r="20" spans="7:24" x14ac:dyDescent="0.25">
      <c r="G20" t="s">
        <v>16</v>
      </c>
      <c r="H20">
        <f>H19*H18</f>
        <v>5460000</v>
      </c>
      <c r="O20" t="s">
        <v>24</v>
      </c>
      <c r="P20">
        <v>15</v>
      </c>
    </row>
    <row r="21" spans="7:24" x14ac:dyDescent="0.25">
      <c r="P21">
        <v>648</v>
      </c>
      <c r="Q21">
        <v>8500</v>
      </c>
      <c r="R21">
        <f>Q21*P21</f>
        <v>5508000</v>
      </c>
    </row>
    <row r="22" spans="7:24" x14ac:dyDescent="0.25">
      <c r="G22" s="6"/>
      <c r="H22" s="6" t="s">
        <v>26</v>
      </c>
      <c r="R22">
        <f>R21/546</f>
        <v>10087.912087912087</v>
      </c>
    </row>
    <row r="23" spans="7:24" x14ac:dyDescent="0.25">
      <c r="O23" t="s">
        <v>28</v>
      </c>
      <c r="P23">
        <f>50.51*10.764</f>
        <v>543.68963999999994</v>
      </c>
    </row>
    <row r="24" spans="7:24" x14ac:dyDescent="0.25">
      <c r="G24" t="s">
        <v>17</v>
      </c>
      <c r="I24" t="s">
        <v>25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19</v>
      </c>
      <c r="H25">
        <v>4700000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18</v>
      </c>
      <c r="H26">
        <v>282000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20</v>
      </c>
      <c r="H27">
        <v>30000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21</v>
      </c>
      <c r="H28">
        <f>H27+H26+H25</f>
        <v>5012000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7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2024-01-03T04:51:21Z</dcterms:modified>
</cp:coreProperties>
</file>