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January - 2024\"/>
    </mc:Choice>
  </mc:AlternateContent>
  <xr:revisionPtr revIDLastSave="0" documentId="13_ncr:1_{65334693-AEEB-4EDB-A9C0-A8A6CADAD8C8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4" sheetId="16" r:id="rId2"/>
    <sheet name="Sheet1" sheetId="13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</sheets>
  <calcPr calcId="191029"/>
</workbook>
</file>

<file path=xl/calcChain.xml><?xml version="1.0" encoding="utf-8"?>
<calcChain xmlns="http://schemas.openxmlformats.org/spreadsheetml/2006/main">
  <c r="P11" i="4" l="1"/>
  <c r="Q11" i="4" s="1"/>
  <c r="P10" i="4"/>
  <c r="Q10" i="4" s="1"/>
  <c r="P9" i="4"/>
  <c r="Q9" i="4" s="1"/>
  <c r="P8" i="4"/>
  <c r="Q8" i="4" s="1"/>
  <c r="P7" i="4"/>
  <c r="Q7" i="4" s="1"/>
  <c r="P6" i="4"/>
  <c r="P5" i="4"/>
  <c r="P4" i="4"/>
  <c r="P3" i="4"/>
  <c r="B11" i="4" l="1"/>
  <c r="C11" i="4" s="1"/>
  <c r="D11" i="4" s="1"/>
  <c r="J11" i="4"/>
  <c r="I11" i="4"/>
  <c r="E11" i="4"/>
  <c r="G11" i="4" s="1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C8" i="4" s="1"/>
  <c r="J8" i="4"/>
  <c r="I8" i="4"/>
  <c r="E8" i="4"/>
  <c r="A8" i="4"/>
  <c r="F10" i="4" l="1"/>
  <c r="H11" i="4"/>
  <c r="D8" i="4"/>
  <c r="H8" i="4" s="1"/>
  <c r="G8" i="4"/>
  <c r="F8" i="4"/>
  <c r="G9" i="4"/>
  <c r="D9" i="4"/>
  <c r="H9" i="4" s="1"/>
  <c r="F9" i="4"/>
  <c r="D10" i="4"/>
  <c r="H10" i="4" s="1"/>
  <c r="G10" i="4"/>
  <c r="F11" i="4"/>
  <c r="V31" i="4" l="1"/>
  <c r="P12" i="4" l="1"/>
  <c r="Q12" i="4" s="1"/>
  <c r="B12" i="4" s="1"/>
  <c r="C12" i="4" s="1"/>
  <c r="D12" i="4" s="1"/>
  <c r="J12" i="4"/>
  <c r="I12" i="4"/>
  <c r="E12" i="4"/>
  <c r="H12" i="4" s="1"/>
  <c r="A12" i="4"/>
  <c r="B7" i="4"/>
  <c r="C7" i="4" s="1"/>
  <c r="D7" i="4" s="1"/>
  <c r="J7" i="4"/>
  <c r="I7" i="4"/>
  <c r="E7" i="4"/>
  <c r="A7" i="4"/>
  <c r="B6" i="4"/>
  <c r="C6" i="4" s="1"/>
  <c r="D6" i="4" s="1"/>
  <c r="J6" i="4"/>
  <c r="I6" i="4"/>
  <c r="E6" i="4"/>
  <c r="A6" i="4"/>
  <c r="B5" i="4"/>
  <c r="C5" i="4" s="1"/>
  <c r="D5" i="4" s="1"/>
  <c r="J5" i="4"/>
  <c r="I5" i="4"/>
  <c r="E5" i="4"/>
  <c r="A5" i="4"/>
  <c r="H7" i="4" l="1"/>
  <c r="H5" i="4"/>
  <c r="H6" i="4"/>
  <c r="F6" i="4"/>
  <c r="F7" i="4"/>
  <c r="F12" i="4"/>
  <c r="F5" i="4"/>
  <c r="G5" i="4"/>
  <c r="G6" i="4"/>
  <c r="G12" i="4"/>
  <c r="G7" i="4"/>
  <c r="B3" i="4"/>
  <c r="C3" i="4" s="1"/>
  <c r="D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B4" i="4"/>
  <c r="C4" i="4" s="1"/>
  <c r="J4" i="4"/>
  <c r="I4" i="4"/>
  <c r="E4" i="4"/>
  <c r="A4" i="4"/>
  <c r="H22" i="4" l="1"/>
  <c r="H16" i="4"/>
  <c r="F4" i="4"/>
  <c r="H17" i="4"/>
  <c r="H21" i="4"/>
  <c r="H3" i="4"/>
  <c r="F3" i="4"/>
  <c r="G3" i="4"/>
  <c r="H14" i="4"/>
  <c r="H15" i="4"/>
  <c r="H19" i="4"/>
  <c r="H23" i="4"/>
  <c r="H20" i="4"/>
  <c r="D18" i="4"/>
  <c r="H18" i="4" s="1"/>
  <c r="G18" i="4"/>
  <c r="F14" i="4"/>
  <c r="F15" i="4"/>
  <c r="F16" i="4"/>
  <c r="F17" i="4"/>
  <c r="F18" i="4"/>
  <c r="F19" i="4"/>
  <c r="F20" i="4"/>
  <c r="F21" i="4"/>
  <c r="F22" i="4"/>
  <c r="F23" i="4"/>
  <c r="G15" i="4"/>
  <c r="G17" i="4"/>
  <c r="G19" i="4"/>
  <c r="G20" i="4"/>
  <c r="G21" i="4"/>
  <c r="G22" i="4"/>
  <c r="G23" i="4"/>
  <c r="G14" i="4"/>
  <c r="G16" i="4"/>
  <c r="D4" i="4"/>
  <c r="H4" i="4" s="1"/>
  <c r="G4" i="4"/>
  <c r="V45" i="4"/>
  <c r="V32" i="4"/>
  <c r="V27" i="4"/>
  <c r="V26" i="4"/>
  <c r="V35" i="4" s="1"/>
  <c r="V29" i="4" l="1"/>
  <c r="V33" i="4"/>
  <c r="V34" i="4" s="1"/>
  <c r="V37" i="4" l="1"/>
  <c r="V40" i="4" l="1"/>
  <c r="V42" i="4" l="1"/>
  <c r="V43" i="4" s="1"/>
  <c r="V47" i="4"/>
  <c r="V44" i="4" l="1"/>
</calcChain>
</file>

<file path=xl/sharedStrings.xml><?xml version="1.0" encoding="utf-8"?>
<sst xmlns="http://schemas.openxmlformats.org/spreadsheetml/2006/main" count="44" uniqueCount="41">
  <si>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</si>
  <si>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</si>
  <si>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</si>
  <si>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</si>
  <si>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</si>
  <si>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</si>
  <si>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</si>
  <si>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</si>
  <si>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</si>
  <si>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</si>
  <si>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</si>
  <si>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</si>
  <si>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</si>
  <si>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</si>
  <si>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</si>
  <si>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</si>
  <si>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</si>
  <si>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</si>
  <si>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</si>
  <si>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</si>
  <si>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</si>
  <si>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</si>
  <si>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</si>
  <si>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</si>
  <si>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</si>
  <si>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</si>
  <si>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</si>
  <si>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</si>
  <si>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</si>
  <si>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</si>
  <si>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</si>
  <si>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rate on C.A</t>
  </si>
  <si>
    <t xml:space="preserve">Carpet Area </t>
  </si>
  <si>
    <t>TOTAL FMV</t>
  </si>
  <si>
    <t>sq.ft</t>
  </si>
  <si>
    <t>Fair Market Value</t>
  </si>
  <si>
    <t xml:space="preserve">Index II </t>
  </si>
  <si>
    <t xml:space="preserve">CTS No. </t>
  </si>
  <si>
    <t>Flat no. 1305, 13th Floor, Serene, Building no. 74, Kannamwar Nagar, Vikroli West</t>
  </si>
  <si>
    <t xml:space="preserve">as per Full O.C </t>
  </si>
  <si>
    <t>16.12.2020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</si>
</sst>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3" fillId="0" borderId="0" xfId="0" applyFont="1"/>
    <xf numFmtId="0" fontId="5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8" fillId="0" borderId="0" xfId="1" applyFont="1" applyFill="1" applyBorder="1"/>
    <xf numFmtId="0" fontId="9" fillId="0" borderId="0" xfId="0" applyFont="1"/>
    <xf numFmtId="43" fontId="7" fillId="0" borderId="0" xfId="1" applyFont="1" applyFill="1" applyBorder="1"/>
    <xf numFmtId="43" fontId="7" fillId="0" borderId="1" xfId="1" applyFont="1" applyFill="1" applyBorder="1"/>
    <xf numFmtId="43" fontId="8" fillId="0" borderId="1" xfId="1" applyFont="1" applyFill="1" applyBorder="1"/>
    <xf numFmtId="43" fontId="8" fillId="0" borderId="2" xfId="1" applyFont="1" applyFill="1" applyBorder="1"/>
    <xf numFmtId="0" fontId="7" fillId="0" borderId="3" xfId="0" applyFont="1" applyBorder="1" applyAlignment="1">
      <alignment wrapText="1"/>
    </xf>
    <xf numFmtId="43" fontId="8" fillId="0" borderId="4" xfId="1" applyFont="1" applyFill="1" applyBorder="1"/>
    <xf numFmtId="0" fontId="7" fillId="0" borderId="3" xfId="0" applyFont="1" applyBorder="1"/>
    <xf numFmtId="0" fontId="8" fillId="0" borderId="4" xfId="0" applyFont="1" applyBorder="1"/>
    <xf numFmtId="10" fontId="8" fillId="0" borderId="4" xfId="0" applyNumberFormat="1" applyFont="1" applyBorder="1"/>
    <xf numFmtId="0" fontId="9" fillId="0" borderId="3" xfId="0" applyFont="1" applyBorder="1"/>
    <xf numFmtId="0" fontId="10" fillId="0" borderId="4" xfId="0" applyFont="1" applyBorder="1"/>
    <xf numFmtId="0" fontId="2" fillId="0" borderId="3" xfId="0" applyFont="1" applyBorder="1"/>
    <xf numFmtId="43" fontId="11" fillId="0" borderId="4" xfId="0" applyNumberFormat="1" applyFont="1" applyBorder="1"/>
    <xf numFmtId="0" fontId="11" fillId="0" borderId="4" xfId="0" applyFont="1" applyBorder="1"/>
    <xf numFmtId="0" fontId="11" fillId="0" borderId="3" xfId="0" applyFont="1" applyBorder="1"/>
    <xf numFmtId="0" fontId="0" fillId="0" borderId="4" xfId="0" applyBorder="1"/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0" fillId="0" borderId="0" xfId="0" applyBorder="1"/>
    <xf numFmtId="0" fontId="7" fillId="0" borderId="8" xfId="0" applyFont="1" applyBorder="1"/>
    <xf numFmtId="0" fontId="7" fillId="0" borderId="0" xfId="0" applyFont="1" applyBorder="1"/>
    <xf numFmtId="0" fontId="8" fillId="0" borderId="0" xfId="0" applyFont="1" applyBorder="1"/>
    <xf numFmtId="9" fontId="7" fillId="0" borderId="0" xfId="0" applyNumberFormat="1" applyFont="1" applyBorder="1"/>
    <xf numFmtId="10" fontId="8" fillId="0" borderId="0" xfId="0" applyNumberFormat="1" applyFont="1" applyBorder="1"/>
    <xf numFmtId="0" fontId="9" fillId="0" borderId="0" xfId="0" applyFont="1" applyBorder="1"/>
    <xf numFmtId="43" fontId="8" fillId="0" borderId="0" xfId="0" applyNumberFormat="1" applyFont="1" applyBorder="1"/>
    <xf numFmtId="0" fontId="2" fillId="0" borderId="0" xfId="0" applyFont="1" applyBorder="1"/>
    <xf numFmtId="0" fontId="11" fillId="0" borderId="0" xfId="0" applyFont="1" applyBorder="1"/>
    <xf numFmtId="43" fontId="11" fillId="0" borderId="0" xfId="0" applyNumberFormat="1" applyFont="1" applyBorder="1"/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0" fillId="0" borderId="0" xfId="0" applyNumberFormat="1" applyFill="1"/>
    <xf numFmtId="0" fontId="13" fillId="0" borderId="0" xfId="0" applyFont="1"/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525735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D7C362-B30D-46DF-848D-34D4A6B1A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327335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211115</xdr:colOff>
      <xdr:row>47</xdr:row>
      <xdr:rowOff>156782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1C9D43-FC14-421F-970E-A7A09C76B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212490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535006</xdr:colOff>
      <xdr:row>47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4B00EA-EEFD-47A9-AF36-E6067959C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507806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0"/>
  <sheetViews>
    <sheetView tabSelected="1" topLeftCell="A28" zoomScaleNormal="100" workbookViewId="0">
      <selection activeCell="O45" sqref="O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2.85546875" customWidth="1"/>
    <col min="18" max="18" width="16" customWidth="1"/>
    <col min="19" max="19" width="5.28515625" customWidth="1"/>
    <col min="20" max="20" width="23.85546875" customWidth="1"/>
    <col min="22" max="22" width="19" customWidth="1"/>
    <col min="23" max="23" width="13.5703125" customWidth="1"/>
    <col min="24" max="24" width="16.28515625" customWidth="1"/>
    <col min="25" max="25" width="12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7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s="1" customFormat="1" ht="36" customHeight="1" x14ac:dyDescent="0.25">
      <c r="A2" s="53" t="s">
        <v>29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49"/>
    </row>
    <row r="3" spans="1:19" s="37" customFormat="1" x14ac:dyDescent="0.25">
      <c r="A3" s="35">
        <f t="shared" ref="A3" si="0">N3</f>
        <v>0</v>
      </c>
      <c r="B3" s="35">
        <f t="shared" ref="B3" si="1">Q3</f>
        <v>337</v>
      </c>
      <c r="C3" s="35">
        <f t="shared" ref="C3" si="2">B3*1.2</f>
        <v>404.4</v>
      </c>
      <c r="D3" s="35">
        <f t="shared" ref="D3" si="3">C3*1.2</f>
        <v>485.28</v>
      </c>
      <c r="E3" s="36">
        <f t="shared" ref="E3" si="4">R3</f>
        <v>5900000</v>
      </c>
      <c r="F3" s="35">
        <f t="shared" ref="F3" si="5">ROUND((E3/B3),0)</f>
        <v>17507</v>
      </c>
      <c r="G3" s="35">
        <f t="shared" ref="G3" si="6">ROUND((E3/C3),0)</f>
        <v>14590</v>
      </c>
      <c r="H3" s="35">
        <f t="shared" ref="H3" si="7">ROUND((E3/D3),0)</f>
        <v>12158</v>
      </c>
      <c r="I3" s="35" t="e">
        <f>#REF!</f>
        <v>#REF!</v>
      </c>
      <c r="J3" s="35" t="e">
        <f>#REF!</f>
        <v>#REF!</v>
      </c>
      <c r="O3" s="37">
        <v>0</v>
      </c>
      <c r="P3" s="37">
        <f t="shared" ref="P3:P12" si="8">O3/1.2</f>
        <v>0</v>
      </c>
      <c r="Q3" s="37">
        <v>337</v>
      </c>
      <c r="R3" s="51">
        <v>5900000</v>
      </c>
      <c r="S3" s="51"/>
    </row>
    <row r="4" spans="1:19" s="37" customFormat="1" x14ac:dyDescent="0.25">
      <c r="A4" s="35">
        <f t="shared" ref="A4" si="9">N4</f>
        <v>0</v>
      </c>
      <c r="B4" s="35">
        <f t="shared" ref="B4" si="10">Q4</f>
        <v>479</v>
      </c>
      <c r="C4" s="35">
        <f t="shared" ref="C4" si="11">B4*1.2</f>
        <v>574.79999999999995</v>
      </c>
      <c r="D4" s="35">
        <f t="shared" ref="D4" si="12">C4*1.2</f>
        <v>689.75999999999988</v>
      </c>
      <c r="E4" s="36">
        <f t="shared" ref="E4" si="13">R4</f>
        <v>8400000</v>
      </c>
      <c r="F4" s="35">
        <f t="shared" ref="F4" si="14">ROUND((E4/B4),0)</f>
        <v>17537</v>
      </c>
      <c r="G4" s="35">
        <f t="shared" ref="G4" si="15">ROUND((E4/C4),0)</f>
        <v>14614</v>
      </c>
      <c r="H4" s="35">
        <f t="shared" ref="H4" si="16">ROUND((E4/D4),0)</f>
        <v>12178</v>
      </c>
      <c r="I4" s="35" t="e">
        <f>#REF!</f>
        <v>#REF!</v>
      </c>
      <c r="J4" s="35" t="e">
        <f>#REF!</f>
        <v>#REF!</v>
      </c>
      <c r="O4" s="37">
        <v>0</v>
      </c>
      <c r="P4" s="37">
        <f t="shared" si="8"/>
        <v>0</v>
      </c>
      <c r="Q4" s="37">
        <v>479</v>
      </c>
      <c r="R4" s="51">
        <v>8400000</v>
      </c>
      <c r="S4" s="51"/>
    </row>
    <row r="5" spans="1:19" s="37" customFormat="1" x14ac:dyDescent="0.25">
      <c r="A5" s="35">
        <f t="shared" ref="A5:A12" si="17">N5</f>
        <v>0</v>
      </c>
      <c r="B5" s="35">
        <f t="shared" ref="B5:B12" si="18">Q5</f>
        <v>371</v>
      </c>
      <c r="C5" s="35">
        <f t="shared" ref="C5:C12" si="19">B5*1.2</f>
        <v>445.2</v>
      </c>
      <c r="D5" s="35">
        <f t="shared" ref="D5:D12" si="20">C5*1.2</f>
        <v>534.24</v>
      </c>
      <c r="E5" s="36">
        <f t="shared" ref="E5:E12" si="21">R5</f>
        <v>6400000</v>
      </c>
      <c r="F5" s="35">
        <f t="shared" ref="F5:F12" si="22">ROUND((E5/B5),0)</f>
        <v>17251</v>
      </c>
      <c r="G5" s="35">
        <f t="shared" ref="G5:G12" si="23">ROUND((E5/C5),0)</f>
        <v>14376</v>
      </c>
      <c r="H5" s="35">
        <f t="shared" ref="H5:H12" si="24">ROUND((E5/D5),0)</f>
        <v>11980</v>
      </c>
      <c r="I5" s="35" t="e">
        <f>#REF!</f>
        <v>#REF!</v>
      </c>
      <c r="J5" s="35" t="e">
        <f>#REF!</f>
        <v>#REF!</v>
      </c>
      <c r="O5" s="37">
        <v>0</v>
      </c>
      <c r="P5" s="37">
        <f t="shared" si="8"/>
        <v>0</v>
      </c>
      <c r="Q5" s="37">
        <v>371</v>
      </c>
      <c r="R5" s="51">
        <v>6400000</v>
      </c>
      <c r="S5" s="51"/>
    </row>
    <row r="6" spans="1:19" s="37" customFormat="1" x14ac:dyDescent="0.25">
      <c r="A6" s="35">
        <f t="shared" si="17"/>
        <v>0</v>
      </c>
      <c r="B6" s="35">
        <f t="shared" si="18"/>
        <v>392</v>
      </c>
      <c r="C6" s="35">
        <f t="shared" si="19"/>
        <v>470.4</v>
      </c>
      <c r="D6" s="35">
        <f t="shared" si="20"/>
        <v>564.4799999999999</v>
      </c>
      <c r="E6" s="36">
        <f t="shared" si="21"/>
        <v>6650000</v>
      </c>
      <c r="F6" s="35">
        <f t="shared" si="22"/>
        <v>16964</v>
      </c>
      <c r="G6" s="35">
        <f t="shared" si="23"/>
        <v>14137</v>
      </c>
      <c r="H6" s="35">
        <f t="shared" si="24"/>
        <v>11781</v>
      </c>
      <c r="I6" s="35" t="e">
        <f>#REF!</f>
        <v>#REF!</v>
      </c>
      <c r="J6" s="35" t="e">
        <f>#REF!</f>
        <v>#REF!</v>
      </c>
      <c r="O6" s="37">
        <v>0</v>
      </c>
      <c r="P6" s="37">
        <f t="shared" si="8"/>
        <v>0</v>
      </c>
      <c r="Q6" s="37">
        <v>392</v>
      </c>
      <c r="R6" s="51">
        <v>6650000</v>
      </c>
      <c r="S6" s="51"/>
    </row>
    <row r="7" spans="1:19" s="37" customFormat="1" x14ac:dyDescent="0.25">
      <c r="A7" s="35">
        <f t="shared" si="17"/>
        <v>0</v>
      </c>
      <c r="B7" s="35">
        <f t="shared" si="18"/>
        <v>0</v>
      </c>
      <c r="C7" s="35">
        <f t="shared" si="19"/>
        <v>0</v>
      </c>
      <c r="D7" s="35">
        <f t="shared" si="20"/>
        <v>0</v>
      </c>
      <c r="E7" s="36">
        <f t="shared" si="21"/>
        <v>0</v>
      </c>
      <c r="F7" s="35" t="e">
        <f t="shared" si="22"/>
        <v>#DIV/0!</v>
      </c>
      <c r="G7" s="35" t="e">
        <f t="shared" si="23"/>
        <v>#DIV/0!</v>
      </c>
      <c r="H7" s="35" t="e">
        <f t="shared" si="24"/>
        <v>#DIV/0!</v>
      </c>
      <c r="I7" s="35" t="e">
        <f>#REF!</f>
        <v>#REF!</v>
      </c>
      <c r="J7" s="35" t="e">
        <f>#REF!</f>
        <v>#REF!</v>
      </c>
      <c r="O7">
        <v>0</v>
      </c>
      <c r="P7">
        <f t="shared" si="8"/>
        <v>0</v>
      </c>
      <c r="Q7">
        <f t="shared" ref="Q3:Q12" si="25">P7/1.2</f>
        <v>0</v>
      </c>
      <c r="R7" s="2">
        <v>0</v>
      </c>
      <c r="S7" s="51"/>
    </row>
    <row r="8" spans="1:19" s="37" customFormat="1" x14ac:dyDescent="0.25">
      <c r="A8" s="35">
        <f t="shared" ref="A8:A11" si="26">N8</f>
        <v>0</v>
      </c>
      <c r="B8" s="35">
        <f t="shared" ref="B8:B11" si="27">Q8</f>
        <v>0</v>
      </c>
      <c r="C8" s="35">
        <f t="shared" ref="C8:C11" si="28">B8*1.2</f>
        <v>0</v>
      </c>
      <c r="D8" s="35">
        <f t="shared" ref="D8:D11" si="29">C8*1.2</f>
        <v>0</v>
      </c>
      <c r="E8" s="36">
        <f t="shared" ref="E8:E11" si="30">R8</f>
        <v>0</v>
      </c>
      <c r="F8" s="35" t="e">
        <f t="shared" ref="F8:F11" si="31">ROUND((E8/B8),0)</f>
        <v>#DIV/0!</v>
      </c>
      <c r="G8" s="35" t="e">
        <f t="shared" ref="G8:G11" si="32">ROUND((E8/C8),0)</f>
        <v>#DIV/0!</v>
      </c>
      <c r="H8" s="35" t="e">
        <f t="shared" ref="H8:H11" si="33">ROUND((E8/D8),0)</f>
        <v>#DIV/0!</v>
      </c>
      <c r="I8" s="35" t="e">
        <f>#REF!</f>
        <v>#REF!</v>
      </c>
      <c r="J8" s="35" t="e">
        <f>#REF!</f>
        <v>#REF!</v>
      </c>
      <c r="O8">
        <v>0</v>
      </c>
      <c r="P8">
        <f t="shared" si="8"/>
        <v>0</v>
      </c>
      <c r="Q8">
        <f t="shared" si="25"/>
        <v>0</v>
      </c>
      <c r="R8" s="2">
        <v>0</v>
      </c>
      <c r="S8" s="51"/>
    </row>
    <row r="9" spans="1:19" s="37" customFormat="1" x14ac:dyDescent="0.25">
      <c r="A9" s="35">
        <f t="shared" si="26"/>
        <v>0</v>
      </c>
      <c r="B9" s="35">
        <f t="shared" si="27"/>
        <v>0</v>
      </c>
      <c r="C9" s="35">
        <f t="shared" si="28"/>
        <v>0</v>
      </c>
      <c r="D9" s="35">
        <f t="shared" si="29"/>
        <v>0</v>
      </c>
      <c r="E9" s="36">
        <f t="shared" si="30"/>
        <v>0</v>
      </c>
      <c r="F9" s="35" t="e">
        <f t="shared" si="31"/>
        <v>#DIV/0!</v>
      </c>
      <c r="G9" s="35" t="e">
        <f t="shared" si="32"/>
        <v>#DIV/0!</v>
      </c>
      <c r="H9" s="35" t="e">
        <f t="shared" si="33"/>
        <v>#DIV/0!</v>
      </c>
      <c r="I9" s="35" t="e">
        <f>#REF!</f>
        <v>#REF!</v>
      </c>
      <c r="J9" s="35" t="e">
        <f>#REF!</f>
        <v>#REF!</v>
      </c>
      <c r="O9">
        <v>0</v>
      </c>
      <c r="P9">
        <f t="shared" si="8"/>
        <v>0</v>
      </c>
      <c r="Q9">
        <f t="shared" si="25"/>
        <v>0</v>
      </c>
      <c r="R9" s="2">
        <v>0</v>
      </c>
      <c r="S9" s="51"/>
    </row>
    <row r="10" spans="1:19" x14ac:dyDescent="0.25">
      <c r="A10" s="4">
        <f t="shared" si="26"/>
        <v>0</v>
      </c>
      <c r="B10" s="4">
        <f t="shared" si="27"/>
        <v>0</v>
      </c>
      <c r="C10" s="4">
        <f t="shared" si="28"/>
        <v>0</v>
      </c>
      <c r="D10" s="4">
        <f t="shared" si="29"/>
        <v>0</v>
      </c>
      <c r="E10" s="5">
        <f t="shared" si="30"/>
        <v>0</v>
      </c>
      <c r="F10" s="8" t="e">
        <f t="shared" si="31"/>
        <v>#DIV/0!</v>
      </c>
      <c r="G10" s="8" t="e">
        <f t="shared" si="32"/>
        <v>#DIV/0!</v>
      </c>
      <c r="H10" s="8" t="e">
        <f t="shared" si="33"/>
        <v>#DIV/0!</v>
      </c>
      <c r="I10" s="4" t="e">
        <f>#REF!</f>
        <v>#REF!</v>
      </c>
      <c r="J10" s="4" t="e">
        <f>#REF!</f>
        <v>#REF!</v>
      </c>
      <c r="O10">
        <v>0</v>
      </c>
      <c r="P10">
        <f t="shared" si="8"/>
        <v>0</v>
      </c>
      <c r="Q10">
        <f t="shared" si="25"/>
        <v>0</v>
      </c>
      <c r="R10" s="2">
        <v>0</v>
      </c>
      <c r="S10" s="2"/>
    </row>
    <row r="11" spans="1:19" x14ac:dyDescent="0.25">
      <c r="A11" s="4">
        <f t="shared" si="26"/>
        <v>0</v>
      </c>
      <c r="B11" s="4">
        <f t="shared" si="27"/>
        <v>0</v>
      </c>
      <c r="C11" s="4">
        <f t="shared" si="28"/>
        <v>0</v>
      </c>
      <c r="D11" s="4">
        <f t="shared" si="29"/>
        <v>0</v>
      </c>
      <c r="E11" s="5">
        <f t="shared" si="30"/>
        <v>0</v>
      </c>
      <c r="F11" s="8" t="e">
        <f t="shared" si="31"/>
        <v>#DIV/0!</v>
      </c>
      <c r="G11" s="8" t="e">
        <f t="shared" si="32"/>
        <v>#DIV/0!</v>
      </c>
      <c r="H11" s="8" t="e">
        <f t="shared" si="33"/>
        <v>#DIV/0!</v>
      </c>
      <c r="I11" s="4" t="e">
        <f>#REF!</f>
        <v>#REF!</v>
      </c>
      <c r="J11" s="4" t="e">
        <f>#REF!</f>
        <v>#REF!</v>
      </c>
      <c r="O11">
        <v>0</v>
      </c>
      <c r="P11">
        <f t="shared" si="8"/>
        <v>0</v>
      </c>
      <c r="Q11">
        <f t="shared" si="25"/>
        <v>0</v>
      </c>
      <c r="R11" s="2">
        <v>0</v>
      </c>
      <c r="S11" s="2"/>
    </row>
    <row r="12" spans="1:19" x14ac:dyDescent="0.25">
      <c r="A12" s="4">
        <f t="shared" si="17"/>
        <v>0</v>
      </c>
      <c r="B12" s="4">
        <f t="shared" si="18"/>
        <v>0</v>
      </c>
      <c r="C12" s="4">
        <f t="shared" si="19"/>
        <v>0</v>
      </c>
      <c r="D12" s="4">
        <f t="shared" si="20"/>
        <v>0</v>
      </c>
      <c r="E12" s="5">
        <f t="shared" si="21"/>
        <v>0</v>
      </c>
      <c r="F12" s="8" t="e">
        <f t="shared" si="22"/>
        <v>#DIV/0!</v>
      </c>
      <c r="G12" s="8" t="e">
        <f t="shared" si="23"/>
        <v>#DIV/0!</v>
      </c>
      <c r="H12" s="8" t="e">
        <f t="shared" si="24"/>
        <v>#DIV/0!</v>
      </c>
      <c r="I12" s="4" t="e">
        <f>#REF!</f>
        <v>#REF!</v>
      </c>
      <c r="J12" s="4" t="e">
        <f>#REF!</f>
        <v>#REF!</v>
      </c>
      <c r="O12">
        <v>0</v>
      </c>
      <c r="P12">
        <f t="shared" ref="P12" si="34">O12/1.2</f>
        <v>0</v>
      </c>
      <c r="Q12">
        <f t="shared" ref="Q12" si="35">P12/1.2</f>
        <v>0</v>
      </c>
      <c r="R12" s="2">
        <v>0</v>
      </c>
      <c r="S12" s="2"/>
    </row>
    <row r="13" spans="1:19" ht="36.75" customHeight="1" x14ac:dyDescent="0.25">
      <c r="A13" s="53" t="s">
        <v>30</v>
      </c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49"/>
    </row>
    <row r="14" spans="1:19" x14ac:dyDescent="0.25">
      <c r="A14" s="4">
        <f t="shared" ref="A14:A23" si="36">N14</f>
        <v>0</v>
      </c>
      <c r="B14" s="4">
        <f t="shared" ref="B14:B23" si="37">Q14</f>
        <v>0</v>
      </c>
      <c r="C14" s="4">
        <f>B14*1.2</f>
        <v>0</v>
      </c>
      <c r="D14" s="4">
        <f t="shared" ref="D14:D23" si="38">C14*1.2</f>
        <v>0</v>
      </c>
      <c r="E14" s="5">
        <f t="shared" ref="E14:E23" si="39">R14</f>
        <v>0</v>
      </c>
      <c r="F14" s="8" t="e">
        <f t="shared" ref="F14:F23" si="40">ROUND((E14/B14),0)</f>
        <v>#DIV/0!</v>
      </c>
      <c r="G14" s="8" t="e">
        <f t="shared" ref="G14:G23" si="41">ROUND((E14/C14),0)</f>
        <v>#DIV/0!</v>
      </c>
      <c r="H14" s="8" t="e">
        <f t="shared" ref="H14:H23" si="42">ROUND((E14/D14),0)</f>
        <v>#DIV/0!</v>
      </c>
      <c r="I14" s="4" t="e">
        <f>#REF!</f>
        <v>#REF!</v>
      </c>
      <c r="J14" s="4" t="e">
        <f>#REF!</f>
        <v>#REF!</v>
      </c>
      <c r="O14">
        <v>0</v>
      </c>
      <c r="P14">
        <f t="shared" ref="P14:Q23" si="43">O14/1.2</f>
        <v>0</v>
      </c>
      <c r="Q14">
        <f t="shared" si="43"/>
        <v>0</v>
      </c>
      <c r="R14" s="2">
        <v>0</v>
      </c>
      <c r="S14" s="2"/>
    </row>
    <row r="15" spans="1:19" x14ac:dyDescent="0.25">
      <c r="A15" s="4">
        <f t="shared" si="36"/>
        <v>0</v>
      </c>
      <c r="B15" s="4">
        <f t="shared" si="37"/>
        <v>0</v>
      </c>
      <c r="C15" s="4">
        <f t="shared" ref="C15:C23" si="44">B15*1.2</f>
        <v>0</v>
      </c>
      <c r="D15" s="4">
        <f t="shared" si="38"/>
        <v>0</v>
      </c>
      <c r="E15" s="5">
        <f t="shared" si="39"/>
        <v>0</v>
      </c>
      <c r="F15" s="8" t="e">
        <f t="shared" si="40"/>
        <v>#DIV/0!</v>
      </c>
      <c r="G15" s="8" t="e">
        <f t="shared" si="41"/>
        <v>#DIV/0!</v>
      </c>
      <c r="H15" s="8" t="e">
        <f t="shared" si="42"/>
        <v>#DIV/0!</v>
      </c>
      <c r="I15" s="4" t="e">
        <f>#REF!</f>
        <v>#REF!</v>
      </c>
      <c r="J15" s="4" t="e">
        <f>#REF!</f>
        <v>#REF!</v>
      </c>
      <c r="O15">
        <v>0</v>
      </c>
      <c r="P15">
        <f t="shared" si="43"/>
        <v>0</v>
      </c>
      <c r="Q15">
        <f t="shared" si="43"/>
        <v>0</v>
      </c>
      <c r="R15" s="2">
        <v>0</v>
      </c>
      <c r="S15" s="2"/>
    </row>
    <row r="16" spans="1:19" x14ac:dyDescent="0.25">
      <c r="A16" s="4">
        <f t="shared" si="36"/>
        <v>0</v>
      </c>
      <c r="B16" s="4">
        <f t="shared" si="37"/>
        <v>0</v>
      </c>
      <c r="C16" s="4">
        <f t="shared" si="44"/>
        <v>0</v>
      </c>
      <c r="D16" s="4">
        <f t="shared" si="38"/>
        <v>0</v>
      </c>
      <c r="E16" s="5">
        <f t="shared" si="39"/>
        <v>0</v>
      </c>
      <c r="F16" s="8" t="e">
        <f t="shared" si="40"/>
        <v>#DIV/0!</v>
      </c>
      <c r="G16" s="8" t="e">
        <f t="shared" si="41"/>
        <v>#DIV/0!</v>
      </c>
      <c r="H16" s="8" t="e">
        <f t="shared" si="42"/>
        <v>#DIV/0!</v>
      </c>
      <c r="I16" s="4" t="e">
        <f>#REF!</f>
        <v>#REF!</v>
      </c>
      <c r="J16" s="4" t="e">
        <f>#REF!</f>
        <v>#REF!</v>
      </c>
      <c r="O16">
        <v>0</v>
      </c>
      <c r="P16">
        <f t="shared" si="43"/>
        <v>0</v>
      </c>
      <c r="Q16">
        <f t="shared" si="43"/>
        <v>0</v>
      </c>
      <c r="R16" s="2">
        <v>0</v>
      </c>
      <c r="S16" s="2"/>
    </row>
    <row r="17" spans="1:24" x14ac:dyDescent="0.25">
      <c r="A17" s="4">
        <f t="shared" si="36"/>
        <v>0</v>
      </c>
      <c r="B17" s="4">
        <f t="shared" si="37"/>
        <v>0</v>
      </c>
      <c r="C17" s="4">
        <f t="shared" si="44"/>
        <v>0</v>
      </c>
      <c r="D17" s="4">
        <f t="shared" si="38"/>
        <v>0</v>
      </c>
      <c r="E17" s="5">
        <f t="shared" si="39"/>
        <v>0</v>
      </c>
      <c r="F17" s="8" t="e">
        <f t="shared" si="40"/>
        <v>#DIV/0!</v>
      </c>
      <c r="G17" s="8" t="e">
        <f t="shared" si="41"/>
        <v>#DIV/0!</v>
      </c>
      <c r="H17" s="8" t="e">
        <f t="shared" si="42"/>
        <v>#DIV/0!</v>
      </c>
      <c r="I17" s="4" t="e">
        <f>#REF!</f>
        <v>#REF!</v>
      </c>
      <c r="J17" s="4" t="e">
        <f>#REF!</f>
        <v>#REF!</v>
      </c>
      <c r="O17">
        <v>0</v>
      </c>
      <c r="P17">
        <f t="shared" si="43"/>
        <v>0</v>
      </c>
      <c r="Q17">
        <f t="shared" si="43"/>
        <v>0</v>
      </c>
      <c r="R17" s="2">
        <v>0</v>
      </c>
      <c r="S17" s="2"/>
    </row>
    <row r="18" spans="1:24" x14ac:dyDescent="0.25">
      <c r="A18" s="4">
        <f t="shared" si="36"/>
        <v>0</v>
      </c>
      <c r="B18" s="4">
        <f t="shared" si="37"/>
        <v>0</v>
      </c>
      <c r="C18" s="4">
        <f t="shared" si="44"/>
        <v>0</v>
      </c>
      <c r="D18" s="4">
        <f t="shared" si="38"/>
        <v>0</v>
      </c>
      <c r="E18" s="5">
        <f t="shared" si="39"/>
        <v>0</v>
      </c>
      <c r="F18" s="8" t="e">
        <f t="shared" si="40"/>
        <v>#DIV/0!</v>
      </c>
      <c r="G18" s="8" t="e">
        <f t="shared" si="41"/>
        <v>#DIV/0!</v>
      </c>
      <c r="H18" s="8" t="e">
        <f t="shared" si="42"/>
        <v>#DIV/0!</v>
      </c>
      <c r="I18" s="4" t="e">
        <f>#REF!</f>
        <v>#REF!</v>
      </c>
      <c r="J18" s="4" t="e">
        <f>#REF!</f>
        <v>#REF!</v>
      </c>
      <c r="O18">
        <v>0</v>
      </c>
      <c r="P18">
        <f t="shared" si="43"/>
        <v>0</v>
      </c>
      <c r="Q18">
        <f t="shared" si="43"/>
        <v>0</v>
      </c>
      <c r="R18" s="2">
        <v>0</v>
      </c>
      <c r="S18" s="2"/>
    </row>
    <row r="19" spans="1:24" ht="15.75" x14ac:dyDescent="0.25">
      <c r="A19" s="4">
        <f t="shared" si="36"/>
        <v>0</v>
      </c>
      <c r="B19" s="4">
        <f t="shared" si="37"/>
        <v>0</v>
      </c>
      <c r="C19" s="4">
        <f t="shared" si="44"/>
        <v>0</v>
      </c>
      <c r="D19" s="4">
        <f t="shared" si="38"/>
        <v>0</v>
      </c>
      <c r="E19" s="5">
        <f t="shared" si="39"/>
        <v>0</v>
      </c>
      <c r="F19" s="8" t="e">
        <f t="shared" si="40"/>
        <v>#DIV/0!</v>
      </c>
      <c r="G19" s="8" t="e">
        <f t="shared" si="41"/>
        <v>#DIV/0!</v>
      </c>
      <c r="H19" s="8" t="e">
        <f t="shared" si="42"/>
        <v>#DIV/0!</v>
      </c>
      <c r="I19" s="4" t="e">
        <f>#REF!</f>
        <v>#REF!</v>
      </c>
      <c r="J19" s="4" t="e">
        <f>#REF!</f>
        <v>#REF!</v>
      </c>
      <c r="O19">
        <v>0</v>
      </c>
      <c r="P19">
        <f t="shared" si="43"/>
        <v>0</v>
      </c>
      <c r="Q19">
        <f t="shared" si="43"/>
        <v>0</v>
      </c>
      <c r="R19" s="2">
        <v>0</v>
      </c>
      <c r="S19" s="2"/>
      <c r="X19" s="14"/>
    </row>
    <row r="20" spans="1:24" ht="21.75" customHeight="1" x14ac:dyDescent="0.25">
      <c r="A20" s="4">
        <f t="shared" si="36"/>
        <v>0</v>
      </c>
      <c r="B20" s="4">
        <f t="shared" si="37"/>
        <v>0</v>
      </c>
      <c r="C20" s="4">
        <f t="shared" si="44"/>
        <v>0</v>
      </c>
      <c r="D20" s="4">
        <f t="shared" si="38"/>
        <v>0</v>
      </c>
      <c r="E20" s="5">
        <f t="shared" si="39"/>
        <v>0</v>
      </c>
      <c r="F20" s="8" t="e">
        <f t="shared" si="40"/>
        <v>#DIV/0!</v>
      </c>
      <c r="G20" s="8" t="e">
        <f t="shared" si="41"/>
        <v>#DIV/0!</v>
      </c>
      <c r="H20" s="8" t="e">
        <f t="shared" si="42"/>
        <v>#DIV/0!</v>
      </c>
      <c r="I20" s="4" t="e">
        <f>#REF!</f>
        <v>#REF!</v>
      </c>
      <c r="J20" s="4" t="e">
        <f>#REF!</f>
        <v>#REF!</v>
      </c>
      <c r="O20">
        <v>0</v>
      </c>
      <c r="P20">
        <f t="shared" si="43"/>
        <v>0</v>
      </c>
      <c r="Q20">
        <f t="shared" si="43"/>
        <v>0</v>
      </c>
      <c r="R20" s="2">
        <v>0</v>
      </c>
      <c r="S20" s="2"/>
      <c r="T20" s="55" t="s">
        <v>38</v>
      </c>
      <c r="U20" s="55"/>
      <c r="V20" s="55"/>
      <c r="W20" s="55"/>
      <c r="X20" s="55"/>
    </row>
    <row r="21" spans="1:24" x14ac:dyDescent="0.25">
      <c r="A21" s="4">
        <f t="shared" si="36"/>
        <v>0</v>
      </c>
      <c r="B21" s="4">
        <f t="shared" si="37"/>
        <v>0</v>
      </c>
      <c r="C21" s="4">
        <f t="shared" si="44"/>
        <v>0</v>
      </c>
      <c r="D21" s="4">
        <f t="shared" si="38"/>
        <v>0</v>
      </c>
      <c r="E21" s="5">
        <f t="shared" si="39"/>
        <v>0</v>
      </c>
      <c r="F21" s="8" t="e">
        <f t="shared" si="40"/>
        <v>#DIV/0!</v>
      </c>
      <c r="G21" s="8" t="e">
        <f t="shared" si="41"/>
        <v>#DIV/0!</v>
      </c>
      <c r="H21" s="8" t="e">
        <f t="shared" si="42"/>
        <v>#DIV/0!</v>
      </c>
      <c r="I21" s="4" t="e">
        <f>#REF!</f>
        <v>#REF!</v>
      </c>
      <c r="J21" s="4" t="e">
        <f>#REF!</f>
        <v>#REF!</v>
      </c>
      <c r="O21">
        <v>0</v>
      </c>
      <c r="P21">
        <f t="shared" si="43"/>
        <v>0</v>
      </c>
      <c r="Q21">
        <f t="shared" si="43"/>
        <v>0</v>
      </c>
      <c r="R21" s="2">
        <v>0</v>
      </c>
      <c r="S21" s="2"/>
      <c r="T21" s="55" t="s">
        <v>37</v>
      </c>
      <c r="U21" s="55"/>
      <c r="V21" s="55"/>
      <c r="W21" s="55"/>
      <c r="X21" s="55"/>
    </row>
    <row r="22" spans="1:24" x14ac:dyDescent="0.25">
      <c r="A22" s="4">
        <f t="shared" si="36"/>
        <v>0</v>
      </c>
      <c r="B22" s="4">
        <f t="shared" si="37"/>
        <v>0</v>
      </c>
      <c r="C22" s="4">
        <f t="shared" si="44"/>
        <v>0</v>
      </c>
      <c r="D22" s="4">
        <f t="shared" si="38"/>
        <v>0</v>
      </c>
      <c r="E22" s="5">
        <f t="shared" si="39"/>
        <v>0</v>
      </c>
      <c r="F22" s="8" t="e">
        <f t="shared" si="40"/>
        <v>#DIV/0!</v>
      </c>
      <c r="G22" s="8" t="e">
        <f t="shared" si="41"/>
        <v>#DIV/0!</v>
      </c>
      <c r="H22" s="8" t="e">
        <f t="shared" si="42"/>
        <v>#DIV/0!</v>
      </c>
      <c r="I22" s="4" t="e">
        <f>#REF!</f>
        <v>#REF!</v>
      </c>
      <c r="J22" s="4" t="e">
        <f>#REF!</f>
        <v>#REF!</v>
      </c>
      <c r="O22">
        <v>0</v>
      </c>
      <c r="P22">
        <f t="shared" si="43"/>
        <v>0</v>
      </c>
      <c r="Q22">
        <f t="shared" si="43"/>
        <v>0</v>
      </c>
      <c r="R22" s="2">
        <v>0</v>
      </c>
      <c r="S22" s="2"/>
    </row>
    <row r="23" spans="1:24" ht="15.75" thickBot="1" x14ac:dyDescent="0.3">
      <c r="A23" s="4">
        <f t="shared" si="36"/>
        <v>0</v>
      </c>
      <c r="B23" s="4">
        <f t="shared" si="37"/>
        <v>0</v>
      </c>
      <c r="C23" s="4">
        <f t="shared" si="44"/>
        <v>0</v>
      </c>
      <c r="D23" s="4">
        <f t="shared" si="38"/>
        <v>0</v>
      </c>
      <c r="E23" s="5">
        <f t="shared" si="39"/>
        <v>0</v>
      </c>
      <c r="F23" s="8" t="e">
        <f t="shared" si="40"/>
        <v>#DIV/0!</v>
      </c>
      <c r="G23" s="8" t="e">
        <f t="shared" si="41"/>
        <v>#DIV/0!</v>
      </c>
      <c r="H23" s="8" t="e">
        <f t="shared" si="42"/>
        <v>#DIV/0!</v>
      </c>
      <c r="I23" s="4" t="e">
        <f>#REF!</f>
        <v>#REF!</v>
      </c>
      <c r="J23" s="4" t="e">
        <f>#REF!</f>
        <v>#REF!</v>
      </c>
      <c r="O23">
        <v>0</v>
      </c>
      <c r="P23">
        <f t="shared" si="43"/>
        <v>0</v>
      </c>
      <c r="Q23">
        <f t="shared" si="43"/>
        <v>0</v>
      </c>
      <c r="R23" s="2">
        <v>0</v>
      </c>
      <c r="S23" s="2"/>
    </row>
    <row r="24" spans="1:24" ht="15.75" x14ac:dyDescent="0.25">
      <c r="T24" s="39" t="s">
        <v>13</v>
      </c>
      <c r="U24" s="16"/>
      <c r="V24" s="17">
        <v>17500</v>
      </c>
      <c r="W24" s="18" t="s">
        <v>31</v>
      </c>
    </row>
    <row r="25" spans="1:24" ht="38.25" customHeight="1" x14ac:dyDescent="0.25">
      <c r="T25" s="19" t="s">
        <v>14</v>
      </c>
      <c r="U25" s="15"/>
      <c r="V25" s="13">
        <v>2700</v>
      </c>
      <c r="W25" s="20"/>
    </row>
    <row r="26" spans="1:24" ht="15.75" x14ac:dyDescent="0.25">
      <c r="T26" s="21" t="s">
        <v>15</v>
      </c>
      <c r="U26" s="15"/>
      <c r="V26" s="13">
        <f>V24-V25</f>
        <v>14800</v>
      </c>
      <c r="W26" s="20"/>
    </row>
    <row r="27" spans="1:24" ht="15.75" x14ac:dyDescent="0.25">
      <c r="G27" s="6"/>
      <c r="H27" s="6"/>
      <c r="T27" s="21" t="s">
        <v>16</v>
      </c>
      <c r="U27" s="15"/>
      <c r="V27" s="13">
        <f>V25</f>
        <v>2700</v>
      </c>
      <c r="W27" s="20"/>
    </row>
    <row r="28" spans="1:24" ht="15.75" x14ac:dyDescent="0.25">
      <c r="T28" s="21" t="s">
        <v>17</v>
      </c>
      <c r="U28" s="40"/>
      <c r="V28" s="41">
        <v>0</v>
      </c>
      <c r="W28" s="22">
        <v>2023</v>
      </c>
    </row>
    <row r="29" spans="1:24" ht="15.75" x14ac:dyDescent="0.25">
      <c r="P29" s="52" t="s">
        <v>36</v>
      </c>
      <c r="Q29" s="52">
        <v>6937440</v>
      </c>
      <c r="R29" s="52" t="s">
        <v>40</v>
      </c>
      <c r="T29" s="21" t="s">
        <v>18</v>
      </c>
      <c r="U29" s="40"/>
      <c r="V29" s="41">
        <f>V30-V28</f>
        <v>60</v>
      </c>
      <c r="W29" s="22">
        <v>2023</v>
      </c>
      <c r="X29" s="11" t="s">
        <v>39</v>
      </c>
    </row>
    <row r="30" spans="1:24" ht="15.75" x14ac:dyDescent="0.25">
      <c r="T30" s="21" t="s">
        <v>19</v>
      </c>
      <c r="U30" s="40"/>
      <c r="V30" s="41">
        <v>60</v>
      </c>
      <c r="W30" s="22"/>
    </row>
    <row r="31" spans="1:24" ht="39" customHeight="1" x14ac:dyDescent="0.25">
      <c r="P31" s="54"/>
      <c r="Q31" s="54"/>
      <c r="R31" s="54"/>
      <c r="S31" s="50"/>
      <c r="T31" s="19" t="s">
        <v>20</v>
      </c>
      <c r="U31" s="40"/>
      <c r="V31" s="41">
        <f>90*V28/V30</f>
        <v>0</v>
      </c>
      <c r="W31" s="22"/>
    </row>
    <row r="32" spans="1:24" ht="15.75" x14ac:dyDescent="0.25">
      <c r="Q32" s="4"/>
      <c r="R32" s="4"/>
      <c r="S32" s="4"/>
      <c r="T32" s="21"/>
      <c r="U32" s="42"/>
      <c r="V32" s="43">
        <f>V31%</f>
        <v>0</v>
      </c>
      <c r="W32" s="23"/>
    </row>
    <row r="33" spans="15:24" ht="15.75" x14ac:dyDescent="0.25">
      <c r="P33" s="11"/>
      <c r="Q33" s="11"/>
      <c r="R33" s="11"/>
      <c r="S33" s="11"/>
      <c r="T33" s="21" t="s">
        <v>21</v>
      </c>
      <c r="U33" s="15"/>
      <c r="V33" s="13">
        <f>V27*V32</f>
        <v>0</v>
      </c>
      <c r="W33" s="20"/>
    </row>
    <row r="34" spans="15:24" ht="15.75" x14ac:dyDescent="0.25">
      <c r="R34" s="12"/>
      <c r="S34" s="12"/>
      <c r="T34" s="21" t="s">
        <v>22</v>
      </c>
      <c r="U34" s="15"/>
      <c r="V34" s="13">
        <f>V27-V33</f>
        <v>2700</v>
      </c>
      <c r="W34" s="20"/>
    </row>
    <row r="35" spans="15:24" ht="15.75" x14ac:dyDescent="0.25">
      <c r="R35" s="6"/>
      <c r="S35" s="6"/>
      <c r="T35" s="21" t="s">
        <v>15</v>
      </c>
      <c r="U35" s="15"/>
      <c r="V35" s="13">
        <f>V26</f>
        <v>14800</v>
      </c>
      <c r="W35" s="20"/>
    </row>
    <row r="36" spans="15:24" ht="15.75" x14ac:dyDescent="0.25">
      <c r="R36" s="6"/>
      <c r="S36" s="6"/>
      <c r="T36" s="21"/>
      <c r="U36" s="15"/>
      <c r="V36" s="13"/>
      <c r="W36" s="20"/>
    </row>
    <row r="37" spans="15:24" ht="15.75" x14ac:dyDescent="0.25">
      <c r="R37" s="6"/>
      <c r="S37" s="6"/>
      <c r="T37" s="21" t="s">
        <v>23</v>
      </c>
      <c r="U37" s="15"/>
      <c r="V37" s="13">
        <f>V35+V34</f>
        <v>17500</v>
      </c>
      <c r="W37" s="20"/>
    </row>
    <row r="38" spans="15:24" ht="15.75" x14ac:dyDescent="0.25">
      <c r="T38" s="21"/>
      <c r="U38" s="40"/>
      <c r="V38" s="41"/>
      <c r="W38" s="22"/>
    </row>
    <row r="39" spans="15:24" ht="15.75" x14ac:dyDescent="0.25">
      <c r="T39" s="24" t="s">
        <v>32</v>
      </c>
      <c r="U39" s="44"/>
      <c r="V39" s="41">
        <v>447</v>
      </c>
      <c r="W39" s="22" t="s">
        <v>34</v>
      </c>
    </row>
    <row r="40" spans="15:24" ht="15.75" x14ac:dyDescent="0.25">
      <c r="P40" s="10"/>
      <c r="T40" s="24" t="s">
        <v>35</v>
      </c>
      <c r="U40" s="44"/>
      <c r="V40" s="45">
        <f>V37*V39</f>
        <v>7822500</v>
      </c>
      <c r="W40" s="25"/>
    </row>
    <row r="41" spans="15:24" ht="15.75" x14ac:dyDescent="0.25">
      <c r="P41" s="10"/>
      <c r="T41" s="24"/>
      <c r="U41" s="44"/>
      <c r="V41" s="45"/>
      <c r="W41" s="25"/>
    </row>
    <row r="42" spans="15:24" ht="23.25" customHeight="1" x14ac:dyDescent="0.25">
      <c r="P42" s="4"/>
      <c r="Q42" s="4"/>
      <c r="R42" s="4"/>
      <c r="S42" s="4"/>
      <c r="T42" s="26" t="s">
        <v>33</v>
      </c>
      <c r="U42" s="46"/>
      <c r="V42" s="13">
        <f>V40+V41</f>
        <v>7822500</v>
      </c>
      <c r="W42" s="27"/>
      <c r="X42" s="12"/>
    </row>
    <row r="43" spans="15:24" ht="15.75" x14ac:dyDescent="0.25">
      <c r="O43" s="9"/>
      <c r="P43" s="9"/>
      <c r="Q43" s="9"/>
      <c r="R43" s="9"/>
      <c r="S43" s="9"/>
      <c r="T43" s="24" t="s">
        <v>24</v>
      </c>
      <c r="U43" s="44"/>
      <c r="V43" s="45">
        <f>V42*0.9</f>
        <v>7040250</v>
      </c>
      <c r="W43" s="22"/>
    </row>
    <row r="44" spans="15:24" ht="15.75" x14ac:dyDescent="0.25">
      <c r="T44" s="24" t="s">
        <v>25</v>
      </c>
      <c r="U44" s="44"/>
      <c r="V44" s="45">
        <f>V42*0.8</f>
        <v>6258000</v>
      </c>
      <c r="W44" s="27"/>
      <c r="X44" s="12"/>
    </row>
    <row r="45" spans="15:24" ht="15.75" x14ac:dyDescent="0.25">
      <c r="T45" s="24" t="s">
        <v>26</v>
      </c>
      <c r="U45" s="44"/>
      <c r="V45" s="45">
        <f>V25*V39</f>
        <v>1206900</v>
      </c>
      <c r="W45" s="28"/>
    </row>
    <row r="46" spans="15:24" ht="15.75" x14ac:dyDescent="0.25">
      <c r="T46" s="21" t="s">
        <v>27</v>
      </c>
      <c r="U46" s="40"/>
      <c r="V46" s="47"/>
      <c r="W46" s="27"/>
    </row>
    <row r="47" spans="15:24" ht="15.75" x14ac:dyDescent="0.25">
      <c r="T47" s="29" t="s">
        <v>28</v>
      </c>
      <c r="U47" s="47"/>
      <c r="V47" s="48">
        <f>V40*0.03/12</f>
        <v>19556.25</v>
      </c>
      <c r="W47" s="30"/>
    </row>
    <row r="48" spans="15:24" x14ac:dyDescent="0.25">
      <c r="R48" s="6"/>
      <c r="S48" s="6"/>
      <c r="T48" s="31"/>
      <c r="U48" s="38"/>
      <c r="V48" s="38"/>
      <c r="W48" s="30"/>
    </row>
    <row r="49" spans="20:23" x14ac:dyDescent="0.25">
      <c r="T49" s="31"/>
      <c r="U49" s="38"/>
      <c r="V49" s="38"/>
      <c r="W49" s="30"/>
    </row>
    <row r="50" spans="20:23" ht="15.75" thickBot="1" x14ac:dyDescent="0.3">
      <c r="T50" s="32"/>
      <c r="U50" s="33"/>
      <c r="V50" s="33"/>
      <c r="W50" s="34"/>
    </row>
  </sheetData>
  <mergeCells count="5">
    <mergeCell ref="A13:R13"/>
    <mergeCell ref="A2:R2"/>
    <mergeCell ref="P31:R31"/>
    <mergeCell ref="T20:X20"/>
    <mergeCell ref="T21:X21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N21" sqref="N21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7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A2" sqref="A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B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6" zoomScaleNormal="100" workbookViewId="0">
      <selection activeCell="F2" sqref="F2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A2" sqref="A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AB17" sqref="AB17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20-20</vt:lpstr>
      <vt:lpstr>Sheet4</vt:lpstr>
      <vt:lpstr>Sheet1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2024-01-01T09:11:20Z</dcterms:modified>
</cp:coreProperties>
</file>