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B4530EE-DF39-4870-AC2D-76E17A4A0FC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heet1" sheetId="1" r:id="rId1"/>
    <sheet name="Sheet6" sheetId="9" r:id="rId2"/>
    <sheet name="Sheet5" sheetId="8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H30" i="1"/>
  <c r="J28" i="1"/>
  <c r="J27" i="1"/>
  <c r="J47" i="1"/>
  <c r="L47" i="1" s="1"/>
  <c r="F51" i="1"/>
  <c r="F50" i="1"/>
  <c r="F49" i="1"/>
  <c r="F48" i="1"/>
  <c r="D47" i="1"/>
  <c r="E47" i="1" s="1"/>
  <c r="G47" i="1" s="1"/>
  <c r="J33" i="1"/>
  <c r="J32" i="1" l="1"/>
  <c r="J4" i="1"/>
  <c r="J31" i="1"/>
  <c r="J30" i="1" l="1"/>
  <c r="J29" i="1"/>
  <c r="G39" i="1"/>
  <c r="H39" i="1" s="1"/>
  <c r="G38" i="1"/>
  <c r="H38" i="1" s="1"/>
  <c r="D39" i="1"/>
  <c r="D38" i="1"/>
  <c r="G37" i="1"/>
  <c r="G36" i="1"/>
  <c r="G35" i="1"/>
  <c r="H35" i="1" s="1"/>
  <c r="J5" i="1" l="1"/>
  <c r="G27" i="1" l="1"/>
  <c r="H27" i="1"/>
  <c r="G28" i="1"/>
  <c r="H28" i="1"/>
  <c r="G29" i="1"/>
  <c r="H29" i="1"/>
  <c r="G30" i="1"/>
  <c r="G31" i="1"/>
  <c r="H31" i="1"/>
  <c r="G32" i="1"/>
  <c r="H32" i="1"/>
  <c r="G33" i="1"/>
  <c r="H33" i="1"/>
  <c r="H37" i="1"/>
  <c r="H36" i="1" l="1"/>
  <c r="D36" i="1"/>
  <c r="I32" i="1" l="1"/>
  <c r="I31" i="1"/>
  <c r="I33" i="1"/>
  <c r="D37" i="1" l="1"/>
  <c r="I27" i="1"/>
  <c r="D35" i="1" l="1"/>
  <c r="I28" i="1"/>
  <c r="I29" i="1"/>
  <c r="I30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19" i="1" l="1"/>
  <c r="B18" i="1"/>
  <c r="B21" i="1"/>
</calcChain>
</file>

<file path=xl/sharedStrings.xml><?xml version="1.0" encoding="utf-8"?>
<sst xmlns="http://schemas.openxmlformats.org/spreadsheetml/2006/main" count="32" uniqueCount="30">
  <si>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</si>
  <si>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</si>
  <si>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</si>
  <si>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</si>
  <si>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</si>
  <si>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</si>
  <si>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</si>
  <si>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</si>
  <si>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</si>
  <si>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</si>
  <si>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</si>
  <si>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</si>
  <si>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</si>
  <si>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</si>
  <si>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</si>
  <si>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</si>
  <si>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</si>
  <si>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</si>
  <si>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</si>
  <si>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</si>
  <si>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</si>
  <si>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</si>
  <si>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</si>
  <si>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</si>
  <si>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</si>
  <si>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Built up area</t>
  </si>
  <si>
    <t>Carpet Area</t>
  </si>
  <si>
    <t>Flat Value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</si>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</sst>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14" fillId="2" borderId="1" xfId="0" applyNumberFormat="1" applyFont="1" applyFill="1" applyBorder="1"/>
    <xf numFmtId="43" fontId="15" fillId="2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7" xfId="0" applyNumberFormat="1" applyBorder="1"/>
    <xf numFmtId="43" fontId="0" fillId="0" borderId="1" xfId="1" applyFont="1" applyFill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411589</xdr:colOff>
      <xdr:row>44</xdr:row>
      <xdr:rowOff>105960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E2BECE-D175-4282-B008-D0EA1A58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32389" cy="848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363957</xdr:colOff>
      <xdr:row>43</xdr:row>
      <xdr:rowOff>20196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F7E58B-0E01-487D-B8E1-4F4DB804C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4757" cy="82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315815</xdr:colOff>
      <xdr:row>23</xdr:row>
      <xdr:rowOff>143506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183562-7B95-42C7-AE7E-9324B42EF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9015" cy="4525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249642</xdr:colOff>
      <xdr:row>42</xdr:row>
      <xdr:rowOff>115433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424B3-8E19-4346-90CD-8ED211DB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70442" cy="8116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192484</xdr:colOff>
      <xdr:row>43</xdr:row>
      <xdr:rowOff>10670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9F8DD3-BE18-46C2-BF6B-4A718BE62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13284" cy="8202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zoomScaleNormal="100" workbookViewId="0">
      <selection activeCell="B4" sqref="B4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1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7"/>
      <c r="B2" s="32" t="s">
        <v>27</v>
      </c>
      <c r="C2" s="32"/>
      <c r="D2" s="40"/>
      <c r="E2" s="13"/>
      <c r="F2" t="s">
        <v>13</v>
      </c>
      <c r="I2" s="6"/>
      <c r="L2" s="5"/>
      <c r="O2" s="6"/>
    </row>
    <row r="3" spans="1:15" ht="16.5" x14ac:dyDescent="0.3">
      <c r="A3" s="27" t="s">
        <v>0</v>
      </c>
      <c r="B3" s="33">
        <v>19000</v>
      </c>
      <c r="C3" s="33"/>
      <c r="D3" s="30"/>
      <c r="E3" s="10"/>
      <c r="F3" s="5">
        <v>1987</v>
      </c>
      <c r="G3" s="7">
        <v>2023</v>
      </c>
      <c r="H3" s="8">
        <f>G3-F3</f>
        <v>36</v>
      </c>
      <c r="I3" s="6"/>
      <c r="J3">
        <v>26620</v>
      </c>
      <c r="L3" s="5"/>
      <c r="M3" s="7"/>
      <c r="N3" s="8"/>
      <c r="O3" s="6"/>
    </row>
    <row r="4" spans="1:15" ht="33" x14ac:dyDescent="0.3">
      <c r="A4" s="28" t="s">
        <v>1</v>
      </c>
      <c r="B4" s="33">
        <v>3000</v>
      </c>
      <c r="C4" s="33"/>
      <c r="D4" s="30"/>
      <c r="E4" s="10"/>
      <c r="F4" s="9" t="s">
        <v>24</v>
      </c>
      <c r="G4" t="s">
        <v>25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27" t="s">
        <v>2</v>
      </c>
      <c r="B5" s="33">
        <f>B3-B4</f>
        <v>16000</v>
      </c>
      <c r="C5" s="33"/>
      <c r="D5" s="30"/>
      <c r="E5" s="16"/>
      <c r="F5" s="16"/>
      <c r="G5" s="19">
        <v>2600</v>
      </c>
      <c r="H5" s="22"/>
      <c r="I5" s="36"/>
      <c r="J5">
        <f>J4/10.764</f>
        <v>2596.711259754738</v>
      </c>
      <c r="L5" s="5"/>
      <c r="M5" s="7"/>
      <c r="N5" s="8"/>
      <c r="O5" s="6"/>
    </row>
    <row r="6" spans="1:15" ht="16.5" x14ac:dyDescent="0.3">
      <c r="A6" s="27" t="s">
        <v>3</v>
      </c>
      <c r="B6" s="33">
        <f>B4</f>
        <v>3000</v>
      </c>
      <c r="C6" s="33"/>
      <c r="D6" s="30"/>
      <c r="E6" s="52"/>
      <c r="F6" s="52"/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7" t="s">
        <v>4</v>
      </c>
      <c r="B7" s="29">
        <v>36</v>
      </c>
      <c r="C7" s="29"/>
      <c r="D7" s="41"/>
      <c r="E7" s="53"/>
      <c r="F7" s="16"/>
      <c r="G7" s="20"/>
      <c r="H7" s="20"/>
      <c r="I7" s="15"/>
      <c r="J7" s="15"/>
      <c r="M7" s="54"/>
      <c r="N7" s="55"/>
    </row>
    <row r="8" spans="1:15" ht="16.5" x14ac:dyDescent="0.3">
      <c r="A8" s="27" t="s">
        <v>5</v>
      </c>
      <c r="B8" s="29">
        <f>B9-B7</f>
        <v>24</v>
      </c>
      <c r="C8" s="29"/>
      <c r="D8" s="42"/>
      <c r="E8" s="38"/>
      <c r="F8" s="16"/>
      <c r="G8" s="21"/>
      <c r="H8" s="20"/>
      <c r="I8" s="15"/>
      <c r="J8" s="15"/>
      <c r="M8" s="54"/>
      <c r="N8" s="55"/>
    </row>
    <row r="9" spans="1:15" ht="16.5" x14ac:dyDescent="0.3">
      <c r="A9" s="27" t="s">
        <v>6</v>
      </c>
      <c r="B9" s="29">
        <v>60</v>
      </c>
      <c r="C9" s="29"/>
      <c r="D9" s="41"/>
      <c r="E9" s="37"/>
      <c r="F9" s="39"/>
      <c r="G9" s="35"/>
      <c r="H9" s="21"/>
      <c r="I9" s="15"/>
      <c r="J9" s="15"/>
      <c r="K9" s="12"/>
      <c r="L9" s="12"/>
      <c r="M9" s="11"/>
      <c r="N9" s="55"/>
    </row>
    <row r="10" spans="1:15" ht="33" x14ac:dyDescent="0.3">
      <c r="A10" s="28" t="s">
        <v>7</v>
      </c>
      <c r="B10" s="29">
        <f>90*B7/B9</f>
        <v>54</v>
      </c>
      <c r="C10" s="29"/>
      <c r="D10" s="41"/>
      <c r="E10" s="37"/>
      <c r="F10" s="16"/>
      <c r="G10" s="19"/>
      <c r="H10" s="21"/>
      <c r="I10" s="15"/>
      <c r="J10" s="15"/>
      <c r="K10" s="12"/>
      <c r="L10" s="12"/>
      <c r="M10" s="11"/>
      <c r="N10" s="55"/>
    </row>
    <row r="11" spans="1:15" ht="16.5" x14ac:dyDescent="0.3">
      <c r="A11" s="27"/>
      <c r="B11" s="34">
        <f>B10%</f>
        <v>0.54</v>
      </c>
      <c r="C11" s="34"/>
      <c r="D11" s="43"/>
      <c r="E11" s="25"/>
      <c r="F11" s="10" t="s">
        <v>26</v>
      </c>
      <c r="G11" s="20"/>
      <c r="H11" s="21"/>
      <c r="I11" s="15"/>
      <c r="J11" s="15"/>
      <c r="K11" s="12"/>
      <c r="L11" s="12"/>
      <c r="M11" s="11"/>
      <c r="N11" s="56"/>
    </row>
    <row r="12" spans="1:15" ht="16.5" x14ac:dyDescent="0.3">
      <c r="A12" s="27" t="s">
        <v>8</v>
      </c>
      <c r="B12" s="33">
        <f>B6*B11</f>
        <v>1620</v>
      </c>
      <c r="C12" s="33"/>
      <c r="D12" s="44"/>
      <c r="E12" s="1"/>
      <c r="F12" s="10"/>
      <c r="G12" s="20"/>
      <c r="H12" s="21"/>
      <c r="I12" s="13"/>
      <c r="J12" s="15"/>
      <c r="K12" s="12"/>
      <c r="L12" s="12"/>
      <c r="M12" s="11"/>
      <c r="N12" s="8"/>
    </row>
    <row r="13" spans="1:15" ht="16.5" x14ac:dyDescent="0.3">
      <c r="A13" s="27" t="s">
        <v>9</v>
      </c>
      <c r="B13" s="33">
        <f>B6-B12</f>
        <v>1380</v>
      </c>
      <c r="C13" s="33"/>
      <c r="D13" s="44"/>
      <c r="E13" s="1"/>
      <c r="F13" s="10"/>
      <c r="G13" s="21"/>
      <c r="H13" s="21"/>
      <c r="I13" s="15"/>
      <c r="J13" s="15"/>
      <c r="K13" s="12"/>
      <c r="L13" s="12"/>
      <c r="M13" s="11"/>
      <c r="N13" s="8"/>
    </row>
    <row r="14" spans="1:15" ht="16.5" x14ac:dyDescent="0.3">
      <c r="A14" s="27" t="s">
        <v>2</v>
      </c>
      <c r="B14" s="33">
        <f>B5</f>
        <v>16000</v>
      </c>
      <c r="C14" s="33"/>
      <c r="D14" s="30"/>
      <c r="E14" s="10"/>
      <c r="F14" s="12"/>
      <c r="H14" s="21"/>
      <c r="I14" s="15"/>
      <c r="J14" s="15"/>
      <c r="K14" s="12"/>
      <c r="L14" s="12"/>
      <c r="M14" s="11"/>
      <c r="N14" s="8"/>
    </row>
    <row r="15" spans="1:15" ht="16.5" x14ac:dyDescent="0.3">
      <c r="A15" s="27" t="s">
        <v>10</v>
      </c>
      <c r="B15" s="33">
        <f>B14+B13</f>
        <v>17380</v>
      </c>
      <c r="C15" s="33"/>
      <c r="D15" s="30"/>
      <c r="E15" s="10"/>
      <c r="F15" s="12"/>
      <c r="G15" s="23"/>
      <c r="H15" s="21"/>
      <c r="I15" s="12"/>
      <c r="J15" s="12"/>
      <c r="K15" s="12"/>
      <c r="L15" s="12"/>
      <c r="M15" s="11"/>
      <c r="N15" s="8"/>
    </row>
    <row r="16" spans="1:15" ht="16.5" x14ac:dyDescent="0.3">
      <c r="A16" s="46" t="s">
        <v>23</v>
      </c>
      <c r="B16" s="45">
        <v>2600</v>
      </c>
      <c r="C16" s="45"/>
      <c r="D16" s="46"/>
      <c r="E16" s="10"/>
      <c r="F16" s="21"/>
      <c r="G16" s="24"/>
      <c r="H16" s="20"/>
      <c r="I16" s="10"/>
      <c r="N16" s="55"/>
    </row>
    <row r="17" spans="1:15" ht="16.5" x14ac:dyDescent="0.3">
      <c r="A17" s="46" t="s">
        <v>11</v>
      </c>
      <c r="B17" s="47">
        <f>B16*B15</f>
        <v>45188000</v>
      </c>
      <c r="C17" s="47"/>
      <c r="D17" s="48"/>
      <c r="E17" s="10"/>
      <c r="F17" s="21"/>
      <c r="G17" s="21"/>
      <c r="H17" s="20"/>
      <c r="I17" s="10"/>
      <c r="N17" s="20"/>
      <c r="O17" s="10"/>
    </row>
    <row r="18" spans="1:15" ht="16.5" x14ac:dyDescent="0.3">
      <c r="A18" s="46" t="s">
        <v>28</v>
      </c>
      <c r="B18" s="47">
        <f>B17*0.9</f>
        <v>40669200</v>
      </c>
      <c r="C18" s="47"/>
      <c r="D18" s="48"/>
      <c r="E18" s="10"/>
      <c r="F18" s="21"/>
      <c r="G18" s="21"/>
      <c r="H18" s="20"/>
      <c r="I18" s="10"/>
      <c r="N18" s="20"/>
      <c r="O18" s="10"/>
    </row>
    <row r="19" spans="1:15" ht="16.5" x14ac:dyDescent="0.3">
      <c r="A19" s="46" t="s">
        <v>29</v>
      </c>
      <c r="B19" s="47">
        <f>B17*0.8</f>
        <v>36150400</v>
      </c>
      <c r="C19" s="47"/>
      <c r="D19" s="48"/>
      <c r="E19" s="10"/>
      <c r="F19" s="21"/>
      <c r="G19" s="21"/>
      <c r="H19" s="20"/>
      <c r="I19" s="10"/>
      <c r="N19" s="20"/>
      <c r="O19" s="10"/>
    </row>
    <row r="20" spans="1:15" ht="16.5" x14ac:dyDescent="0.3">
      <c r="A20" s="46" t="s">
        <v>12</v>
      </c>
      <c r="B20" s="47">
        <f>2600*B4</f>
        <v>7800000</v>
      </c>
      <c r="C20" s="49"/>
      <c r="D20" s="47"/>
      <c r="E20" s="10"/>
      <c r="F20" s="10"/>
      <c r="G20" s="10"/>
    </row>
    <row r="21" spans="1:15" ht="16.5" x14ac:dyDescent="0.3">
      <c r="A21" s="45" t="s">
        <v>16</v>
      </c>
      <c r="B21" s="49">
        <f>B17*0.025/12</f>
        <v>94141.666666666672</v>
      </c>
      <c r="C21" s="47"/>
      <c r="D21" s="47"/>
      <c r="E21" s="10"/>
    </row>
    <row r="22" spans="1:15" x14ac:dyDescent="0.25">
      <c r="B22" s="18"/>
      <c r="C22" s="18"/>
    </row>
    <row r="23" spans="1:15" x14ac:dyDescent="0.25">
      <c r="B23" s="18"/>
      <c r="C23" s="18"/>
    </row>
    <row r="25" spans="1:15" x14ac:dyDescent="0.25">
      <c r="D25" t="s">
        <v>14</v>
      </c>
    </row>
    <row r="26" spans="1:15" x14ac:dyDescent="0.25">
      <c r="B26" s="50" t="s">
        <v>20</v>
      </c>
      <c r="C26" s="50" t="s">
        <v>15</v>
      </c>
      <c r="D26" s="51" t="s">
        <v>21</v>
      </c>
      <c r="E26" s="51"/>
      <c r="F26" s="51" t="s">
        <v>11</v>
      </c>
      <c r="G26" s="51" t="s">
        <v>17</v>
      </c>
      <c r="H26" s="51" t="s">
        <v>18</v>
      </c>
      <c r="I26" s="51" t="s">
        <v>19</v>
      </c>
      <c r="J26" s="51"/>
    </row>
    <row r="27" spans="1:15" ht="17.25" x14ac:dyDescent="0.3">
      <c r="B27" s="50"/>
      <c r="C27" s="51">
        <v>850</v>
      </c>
      <c r="D27" s="51"/>
      <c r="E27" s="51"/>
      <c r="F27" s="51">
        <v>30000000</v>
      </c>
      <c r="G27" s="16">
        <f t="shared" ref="G27:G33" si="0">F27/C27</f>
        <v>35294.117647058825</v>
      </c>
      <c r="H27" s="16" t="e">
        <f>F27/D27</f>
        <v>#DIV/0!</v>
      </c>
      <c r="I27" s="16" t="e">
        <f t="shared" ref="I27:I33" si="1">F27/B27</f>
        <v>#DIV/0!</v>
      </c>
      <c r="J27" s="51">
        <f>D27/C27</f>
        <v>0</v>
      </c>
      <c r="K27" s="26"/>
    </row>
    <row r="28" spans="1:15" ht="17.25" x14ac:dyDescent="0.3">
      <c r="B28" s="50"/>
      <c r="C28" s="51"/>
      <c r="D28" s="51"/>
      <c r="E28" s="51"/>
      <c r="F28" s="51"/>
      <c r="G28" s="16" t="e">
        <f t="shared" si="0"/>
        <v>#DIV/0!</v>
      </c>
      <c r="H28" s="16" t="e">
        <f>F28/D28</f>
        <v>#DIV/0!</v>
      </c>
      <c r="I28" s="16" t="e">
        <f t="shared" si="1"/>
        <v>#DIV/0!</v>
      </c>
      <c r="J28" s="51" t="e">
        <f>D28/C28</f>
        <v>#DIV/0!</v>
      </c>
      <c r="K28" s="26"/>
    </row>
    <row r="29" spans="1:15" x14ac:dyDescent="0.25">
      <c r="B29" s="50"/>
      <c r="C29" s="51"/>
      <c r="D29" s="51"/>
      <c r="E29" s="51"/>
      <c r="F29" s="51"/>
      <c r="G29" s="16" t="e">
        <f t="shared" si="0"/>
        <v>#DIV/0!</v>
      </c>
      <c r="H29" s="16" t="e">
        <f t="shared" ref="H29:H33" si="2">F29/D29</f>
        <v>#DIV/0!</v>
      </c>
      <c r="I29" s="16" t="e">
        <f t="shared" si="1"/>
        <v>#DIV/0!</v>
      </c>
      <c r="J29" s="51" t="e">
        <f t="shared" ref="J29:J33" si="3">D29/C29</f>
        <v>#DIV/0!</v>
      </c>
    </row>
    <row r="30" spans="1:15" x14ac:dyDescent="0.25">
      <c r="B30" s="50"/>
      <c r="C30" s="51"/>
      <c r="D30" s="51"/>
      <c r="E30" s="51"/>
      <c r="F30" s="51"/>
      <c r="G30" s="16" t="e">
        <f t="shared" si="0"/>
        <v>#DIV/0!</v>
      </c>
      <c r="H30" s="16" t="e">
        <f>F30/E30</f>
        <v>#DIV/0!</v>
      </c>
      <c r="I30" s="16" t="e">
        <f t="shared" si="1"/>
        <v>#DIV/0!</v>
      </c>
      <c r="J30" s="51" t="e">
        <f t="shared" si="3"/>
        <v>#DIV/0!</v>
      </c>
    </row>
    <row r="31" spans="1:15" x14ac:dyDescent="0.25">
      <c r="B31" s="50"/>
      <c r="C31" s="50"/>
      <c r="D31" s="51"/>
      <c r="E31" s="51"/>
      <c r="F31" s="16"/>
      <c r="G31" s="16" t="e">
        <f t="shared" si="0"/>
        <v>#DIV/0!</v>
      </c>
      <c r="H31" s="16" t="e">
        <f t="shared" si="2"/>
        <v>#DIV/0!</v>
      </c>
      <c r="I31" s="16" t="e">
        <f t="shared" si="1"/>
        <v>#DIV/0!</v>
      </c>
      <c r="J31" s="51" t="e">
        <f t="shared" si="3"/>
        <v>#DIV/0!</v>
      </c>
    </row>
    <row r="32" spans="1:15" x14ac:dyDescent="0.25">
      <c r="B32" s="50"/>
      <c r="C32" s="50"/>
      <c r="D32" s="51"/>
      <c r="E32" s="51"/>
      <c r="F32" s="16"/>
      <c r="G32" s="16" t="e">
        <f t="shared" si="0"/>
        <v>#DIV/0!</v>
      </c>
      <c r="H32" s="16" t="e">
        <f t="shared" si="2"/>
        <v>#DIV/0!</v>
      </c>
      <c r="I32" s="16" t="e">
        <f t="shared" si="1"/>
        <v>#DIV/0!</v>
      </c>
      <c r="J32" s="51" t="e">
        <f t="shared" si="3"/>
        <v>#DIV/0!</v>
      </c>
    </row>
    <row r="33" spans="1:12" x14ac:dyDescent="0.25">
      <c r="B33" s="50"/>
      <c r="C33" s="50"/>
      <c r="D33" s="51"/>
      <c r="E33" s="51"/>
      <c r="F33" s="16"/>
      <c r="G33" s="16" t="e">
        <f t="shared" si="0"/>
        <v>#DIV/0!</v>
      </c>
      <c r="H33" s="16" t="e">
        <f t="shared" si="2"/>
        <v>#DIV/0!</v>
      </c>
      <c r="I33" s="16" t="e">
        <f t="shared" si="1"/>
        <v>#DIV/0!</v>
      </c>
      <c r="J33" s="51" t="e">
        <f t="shared" si="3"/>
        <v>#DIV/0!</v>
      </c>
    </row>
    <row r="34" spans="1:12" x14ac:dyDescent="0.25">
      <c r="B34" s="13" t="s">
        <v>22</v>
      </c>
    </row>
    <row r="35" spans="1:12" x14ac:dyDescent="0.25">
      <c r="A35">
        <v>788</v>
      </c>
      <c r="B35" s="50">
        <v>984</v>
      </c>
      <c r="C35" s="50">
        <v>7864248</v>
      </c>
      <c r="D35" s="51">
        <f>C35/B35</f>
        <v>7992.1219512195121</v>
      </c>
      <c r="E35" s="51">
        <v>550900</v>
      </c>
      <c r="F35" s="51">
        <v>30000</v>
      </c>
      <c r="G35" s="16">
        <f>F35+E35+C35</f>
        <v>8445148</v>
      </c>
      <c r="H35" s="16">
        <f>G35/A35</f>
        <v>10717.192893401016</v>
      </c>
      <c r="I35" s="16"/>
    </row>
    <row r="36" spans="1:12" x14ac:dyDescent="0.25">
      <c r="B36" s="50">
        <v>760</v>
      </c>
      <c r="C36" s="50">
        <v>7500000</v>
      </c>
      <c r="D36" s="51">
        <f>C36/B36</f>
        <v>9868.4210526315783</v>
      </c>
      <c r="E36" s="51">
        <v>720000</v>
      </c>
      <c r="F36" s="51">
        <v>30000</v>
      </c>
      <c r="G36" s="16">
        <f>F36+E36+C36</f>
        <v>8250000</v>
      </c>
      <c r="H36" s="51">
        <f>G36/B36</f>
        <v>10855.263157894737</v>
      </c>
      <c r="I36" s="16"/>
    </row>
    <row r="37" spans="1:12" x14ac:dyDescent="0.25">
      <c r="B37" s="50">
        <v>428</v>
      </c>
      <c r="C37" s="50">
        <v>3300000</v>
      </c>
      <c r="D37" s="51">
        <f>C37/B37</f>
        <v>7710.2803738317753</v>
      </c>
      <c r="E37" s="51">
        <v>245000</v>
      </c>
      <c r="F37" s="51">
        <v>30000</v>
      </c>
      <c r="G37" s="16">
        <f>F37+E37+C37</f>
        <v>3575000</v>
      </c>
      <c r="H37" s="51">
        <f>G37/B37</f>
        <v>8352.8037383177561</v>
      </c>
      <c r="I37" s="51"/>
    </row>
    <row r="38" spans="1:12" ht="15.75" x14ac:dyDescent="0.25">
      <c r="A38" s="11"/>
      <c r="B38" s="50"/>
      <c r="C38" s="50"/>
      <c r="D38" s="51" t="e">
        <f>C38/B38</f>
        <v>#DIV/0!</v>
      </c>
      <c r="E38" s="51">
        <v>392000</v>
      </c>
      <c r="F38" s="51">
        <v>30000</v>
      </c>
      <c r="G38" s="16">
        <f>F38+E38+C38</f>
        <v>422000</v>
      </c>
      <c r="H38" s="51" t="e">
        <f>G38/B38</f>
        <v>#DIV/0!</v>
      </c>
      <c r="I38" s="51"/>
    </row>
    <row r="39" spans="1:12" ht="15.75" x14ac:dyDescent="0.25">
      <c r="A39" s="11"/>
      <c r="B39" s="50"/>
      <c r="C39" s="50"/>
      <c r="D39" s="51" t="e">
        <f>C39/B39</f>
        <v>#DIV/0!</v>
      </c>
      <c r="E39" s="51">
        <v>210000</v>
      </c>
      <c r="F39" s="51">
        <v>30000</v>
      </c>
      <c r="G39" s="16">
        <f>F39+E39+C39</f>
        <v>240000</v>
      </c>
      <c r="H39" s="51" t="e">
        <f>G39/B39</f>
        <v>#DIV/0!</v>
      </c>
      <c r="I39" s="51"/>
    </row>
    <row r="40" spans="1:12" ht="15.75" x14ac:dyDescent="0.25">
      <c r="A40" s="11"/>
    </row>
    <row r="41" spans="1:12" ht="15.75" x14ac:dyDescent="0.25">
      <c r="A41" s="11"/>
    </row>
    <row r="42" spans="1:12" ht="15.75" x14ac:dyDescent="0.25">
      <c r="A42" s="11"/>
    </row>
    <row r="43" spans="1:12" ht="15.75" x14ac:dyDescent="0.25">
      <c r="A43" s="11"/>
    </row>
    <row r="44" spans="1:12" ht="15.75" x14ac:dyDescent="0.25">
      <c r="A44" s="11"/>
    </row>
    <row r="47" spans="1:12" x14ac:dyDescent="0.25">
      <c r="D47">
        <f>42.44*10.764</f>
        <v>456.82415999999995</v>
      </c>
      <c r="E47">
        <f>D47/1.1</f>
        <v>415.29469090909083</v>
      </c>
      <c r="F47">
        <v>22000</v>
      </c>
      <c r="G47">
        <f>F47*E47</f>
        <v>9136483.1999999974</v>
      </c>
      <c r="H47">
        <v>415</v>
      </c>
      <c r="I47">
        <v>21500</v>
      </c>
      <c r="J47">
        <f>I47*H47</f>
        <v>8922500</v>
      </c>
      <c r="K47">
        <v>700000</v>
      </c>
      <c r="L47">
        <f>K47+J47</f>
        <v>9622500</v>
      </c>
    </row>
    <row r="48" spans="1:12" x14ac:dyDescent="0.25">
      <c r="E48">
        <v>400</v>
      </c>
      <c r="F48">
        <f>G48/E48</f>
        <v>22500</v>
      </c>
      <c r="G48">
        <v>9000000</v>
      </c>
    </row>
    <row r="49" spans="4:7" x14ac:dyDescent="0.25">
      <c r="E49">
        <v>415</v>
      </c>
      <c r="F49">
        <f>G49/E49</f>
        <v>22069.879518072288</v>
      </c>
      <c r="G49">
        <v>9159000</v>
      </c>
    </row>
    <row r="50" spans="4:7" x14ac:dyDescent="0.25">
      <c r="E50">
        <v>411</v>
      </c>
      <c r="F50">
        <f>G50/E50</f>
        <v>21654.501216545013</v>
      </c>
      <c r="G50">
        <v>8900000</v>
      </c>
    </row>
    <row r="51" spans="4:7" x14ac:dyDescent="0.25">
      <c r="E51">
        <v>365</v>
      </c>
      <c r="F51">
        <f>G51/E51</f>
        <v>21095.890410958906</v>
      </c>
      <c r="G51">
        <v>7700000</v>
      </c>
    </row>
    <row r="64" spans="4:7" x14ac:dyDescent="0.25">
      <c r="D64" s="10"/>
      <c r="E64" s="10"/>
      <c r="F6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>
      <selection activeCell="J30" sqref="J3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2024-01-02T12:13:34Z</dcterms:modified>
</cp:coreProperties>
</file>