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JSB\Borivali (West)\Malatidevi Ramharsh Singh\"/>
    </mc:Choice>
  </mc:AlternateContent>
  <xr:revisionPtr revIDLastSave="0" documentId="13_ncr:1_{D3B64DA7-C34D-47E3-BB06-A6D3AF0E8731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4" i="4" l="1"/>
  <c r="P3" i="4"/>
  <c r="P2" i="4"/>
  <c r="I27" i="4" l="1"/>
  <c r="H27" i="4"/>
  <c r="I29" i="4"/>
  <c r="C4" i="25"/>
  <c r="G31" i="4"/>
  <c r="G29" i="4"/>
  <c r="C5" i="25" l="1"/>
  <c r="B2" i="4"/>
  <c r="C2" i="4" s="1"/>
  <c r="B3" i="4"/>
  <c r="C3" i="4" s="1"/>
  <c r="D3" i="4" s="1"/>
  <c r="P5" i="4"/>
  <c r="Q6" i="4"/>
  <c r="B6" i="4" s="1"/>
  <c r="C6" i="4" s="1"/>
  <c r="P7" i="4"/>
  <c r="B7" i="4" s="1"/>
  <c r="C7" i="4" s="1"/>
  <c r="D7" i="4" s="1"/>
  <c r="P8" i="4"/>
  <c r="P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<sst xmlns="http://schemas.openxmlformats.org/spreadsheetml/2006/main" count="131" uniqueCount="89">
  <si>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</si>
  <si>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</si>
  <si>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</si>
  <si>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</si>
  <si>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</si>
  <si>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</si>
  <si>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</si>
  <si>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</si>
  <si>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</si>
  <si>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</si>
  <si>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</si>
  <si>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</si>
  <si>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</si>
  <si>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</si>
  <si>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</si>
  <si>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</si>
  <si>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</si>
  <si>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</si>
  <si>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</si>
  <si>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</si>
  <si>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</si>
  <si>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</si>
  <si>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</si>
  <si>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</si>
  <si>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</si>
  <si>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</si>
  <si>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</si>
  <si>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</si>
  <si>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</si>
  <si>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</si>
  <si>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</si>
  <si>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</si>
  <si>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</si>
  <si>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</si>
  <si>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</si>
  <si>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</si>
  <si>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</si>
  <si>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</si>
  <si>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</si>
  <si>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</si>
  <si>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</si>
  <si>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</si>
  <si>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</si>
  <si>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</si>
  <si>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</si>
  <si>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</si>
  <si>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</si>
  <si>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</si>
  <si>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</si>
  <si>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</si>
  <si>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</si>
  <si>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</si>
  <si>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</si>
  <si>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</si>
  <si>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</si>
  <si>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</si>
  <si>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</si>
  <si>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</si>
  <si>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</si>
  <si>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</si>
  <si>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</si>
  <si>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</si>
  <si>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</si>
  <si>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</si>
  <si>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</si>
  <si>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</si>
  <si>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</si>
  <si>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</si>
  <si>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</si>
  <si>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</si>
  <si>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</si>
  <si>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</si>
  <si>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</si>
  <si>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</si>
  <si>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</si>
  <si>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</si>
  <si>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</si>
  <si>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</si>
  <si>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</si>
  <si>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</si>
  <si>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</si>
  <si>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</si>
  <si>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</si>
  <si>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</si>
  <si>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</si>
  <si>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OTLA</t>
  </si>
  <si>
    <t>YOC - 1998</t>
  </si>
  <si>
    <t>ENGINEER - 1.50 TO 1.60 CRS</t>
  </si>
  <si>
    <t>IGR-14.12.2023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</si>
</sst>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0</xdr:rowOff>
    </xdr:from>
    <xdr:to>
      <xdr:col>21</xdr:col>
      <xdr:colOff>420428</xdr:colOff>
      <xdr:row>34</xdr:row>
      <xdr:rowOff>48615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92B4C4-796E-49EB-93B1-42FF330BB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43700" y="0"/>
          <a:ext cx="9516803" cy="709711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440679</xdr:colOff>
      <xdr:row>36</xdr:row>
      <xdr:rowOff>153378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A7E054-D73E-47F4-85A8-3144718E6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19079" cy="70113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9525</xdr:colOff>
      <xdr:row>0</xdr:row>
      <xdr:rowOff>0</xdr:rowOff>
    </xdr:from>
    <xdr:to>
      <xdr:col>35</xdr:col>
      <xdr:colOff>572828</xdr:colOff>
      <xdr:row>34</xdr:row>
      <xdr:rowOff>48615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966A2D-7F01-4D9F-A8A4-0BB0B8319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82475" y="0"/>
          <a:ext cx="9516803" cy="709711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259168</xdr:colOff>
      <xdr:row>47</xdr:row>
      <xdr:rowOff>153634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D11578-02FE-46B8-9167-25846A4FE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79968" cy="88404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211536</xdr:colOff>
      <xdr:row>46</xdr:row>
      <xdr:rowOff>77434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EC5DE8-FBE7-4A4F-B7B5-2C02A07BD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32336" cy="88404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97475</xdr:colOff>
      <xdr:row>46</xdr:row>
      <xdr:rowOff>134592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57A716B-7892-4CD6-8BB5-2B79390E4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47075" cy="889759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24</xdr:col>
      <xdr:colOff>59200</xdr:colOff>
      <xdr:row>49</xdr:row>
      <xdr:rowOff>48861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F6088C-BB40-42B3-9AA5-2F383C60D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689600" cy="88594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525905</xdr:colOff>
      <xdr:row>44</xdr:row>
      <xdr:rowOff>77381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D82DFD-077C-48B9-8ADA-EBD2BA09D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46705" cy="845938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564010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EF82B3-6F9B-4E59-8379-2CC391D48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84810" cy="882138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363702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F8980B-9135-4CA3-9B16-C9AADB122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55702" cy="8916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15" sqref="C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77</v>
      </c>
      <c r="C3" s="53">
        <v>208100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83</v>
      </c>
      <c r="C4" s="53">
        <f>C3*0%</f>
        <v>0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78</v>
      </c>
      <c r="C5" s="58">
        <f>C3+C4</f>
        <v>208100</v>
      </c>
      <c r="D5" s="59" t="s">
        <v>62</v>
      </c>
      <c r="E5" s="60">
        <f>C5/10.764</f>
        <v>19332.961724266072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79</v>
      </c>
      <c r="C6" s="53">
        <v>58240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80</v>
      </c>
      <c r="C7" s="53">
        <f>C5-C6</f>
        <v>149860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81</v>
      </c>
      <c r="C8" s="53">
        <f>C7*D13%</f>
        <v>110896.4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82</v>
      </c>
      <c r="C9" s="58">
        <f>C6+C8</f>
        <v>169136.4</v>
      </c>
      <c r="D9" s="59" t="s">
        <v>62</v>
      </c>
      <c r="E9" s="60">
        <f>C9/10.764</f>
        <v>15713.154960981048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f>Calculation!D7</f>
        <v>2024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f>Calculation!D8</f>
        <v>1998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26</v>
      </c>
      <c r="D13" s="66">
        <f>D12-C13</f>
        <v>74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/>
      <c r="M5" s="42"/>
      <c r="N5" s="42">
        <f t="shared" ref="N5:N11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/>
      <c r="M12" s="42"/>
      <c r="N12" s="48">
        <f>SUM(N5:N11)</f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/>
      <c r="M13" s="42"/>
      <c r="N13" s="42"/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8">
        <f>L14*M14</f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/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43"/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43"/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F1" sqref="F1:K1048576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47600</v>
      </c>
      <c r="D3" s="22" t="s">
        <v>76</v>
      </c>
      <c r="E3" s="6" t="s">
        <v>84</v>
      </c>
    </row>
    <row r="4" spans="1:5" ht="30" x14ac:dyDescent="0.25">
      <c r="A4" s="21" t="s">
        <v>14</v>
      </c>
      <c r="B4" s="18"/>
      <c r="C4" s="19">
        <v>2700</v>
      </c>
      <c r="D4" s="22"/>
    </row>
    <row r="5" spans="1:5" x14ac:dyDescent="0.25">
      <c r="A5" s="15" t="s">
        <v>15</v>
      </c>
      <c r="B5" s="18"/>
      <c r="C5" s="19">
        <f>C3-C4</f>
        <v>44900</v>
      </c>
      <c r="D5" s="22"/>
    </row>
    <row r="6" spans="1:5" x14ac:dyDescent="0.25">
      <c r="A6" s="15" t="s">
        <v>16</v>
      </c>
      <c r="B6" s="18"/>
      <c r="C6" s="19">
        <f>C4</f>
        <v>2700</v>
      </c>
      <c r="D6" s="22"/>
    </row>
    <row r="7" spans="1:5" x14ac:dyDescent="0.25">
      <c r="A7" s="15" t="s">
        <v>17</v>
      </c>
      <c r="B7" s="23"/>
      <c r="C7" s="24">
        <f>D7-D8</f>
        <v>26</v>
      </c>
      <c r="D7" s="24">
        <v>2024</v>
      </c>
    </row>
    <row r="8" spans="1:5" x14ac:dyDescent="0.25">
      <c r="A8" s="15" t="s">
        <v>18</v>
      </c>
      <c r="B8" s="23"/>
      <c r="C8" s="24">
        <f>C9-C7</f>
        <v>34</v>
      </c>
      <c r="D8" s="24">
        <v>1998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39</v>
      </c>
      <c r="D10" s="24"/>
    </row>
    <row r="11" spans="1:5" x14ac:dyDescent="0.25">
      <c r="A11" s="15"/>
      <c r="B11" s="25"/>
      <c r="C11" s="26">
        <f>C10%</f>
        <v>0.39</v>
      </c>
      <c r="D11" s="26"/>
    </row>
    <row r="12" spans="1:5" x14ac:dyDescent="0.25">
      <c r="A12" s="15" t="s">
        <v>21</v>
      </c>
      <c r="B12" s="18"/>
      <c r="C12" s="19">
        <f>C6*C11</f>
        <v>1053</v>
      </c>
      <c r="D12" s="22"/>
    </row>
    <row r="13" spans="1:5" x14ac:dyDescent="0.25">
      <c r="A13" s="15" t="s">
        <v>22</v>
      </c>
      <c r="B13" s="18"/>
      <c r="C13" s="19">
        <f>C6-C12</f>
        <v>1647</v>
      </c>
      <c r="D13" s="22"/>
    </row>
    <row r="14" spans="1:5" x14ac:dyDescent="0.25">
      <c r="A14" s="15" t="s">
        <v>15</v>
      </c>
      <c r="B14" s="18"/>
      <c r="C14" s="19">
        <f>C5</f>
        <v>44900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46547</v>
      </c>
      <c r="D16" s="22"/>
    </row>
    <row r="17" spans="1:5" x14ac:dyDescent="0.25">
      <c r="B17" s="23"/>
      <c r="C17" s="24"/>
      <c r="D17" s="24"/>
    </row>
    <row r="18" spans="1:5" x14ac:dyDescent="0.25">
      <c r="A18" s="72" t="str">
        <f>E3</f>
        <v>ACA</v>
      </c>
      <c r="B18" s="7"/>
      <c r="C18" s="29">
        <v>215</v>
      </c>
      <c r="D18" s="24"/>
    </row>
    <row r="19" spans="1:5" x14ac:dyDescent="0.25">
      <c r="A19" s="15" t="s">
        <v>74</v>
      </c>
      <c r="B19" s="6"/>
      <c r="C19" s="30">
        <f>C18*C16</f>
        <v>10007605</v>
      </c>
      <c r="D19" s="31"/>
      <c r="E19" s="66"/>
    </row>
    <row r="20" spans="1:5" x14ac:dyDescent="0.25">
      <c r="A20" s="15" t="s">
        <v>24</v>
      </c>
      <c r="C20" s="32">
        <f>C19*90%</f>
        <v>9006844.5</v>
      </c>
      <c r="D20" s="30"/>
    </row>
    <row r="21" spans="1:5" x14ac:dyDescent="0.25">
      <c r="A21" s="15" t="s">
        <v>25</v>
      </c>
      <c r="C21" s="32">
        <f>C19*80%</f>
        <v>8006084</v>
      </c>
      <c r="D21" s="32"/>
    </row>
    <row r="22" spans="1:5" x14ac:dyDescent="0.25">
      <c r="A22" s="15"/>
      <c r="D22" s="24"/>
    </row>
    <row r="23" spans="1:5" x14ac:dyDescent="0.25">
      <c r="A23" s="33" t="s">
        <v>26</v>
      </c>
      <c r="B23" s="34"/>
      <c r="C23" s="35">
        <f>C4*C18</f>
        <v>580500</v>
      </c>
      <c r="D23" s="35"/>
    </row>
    <row r="24" spans="1:5" x14ac:dyDescent="0.25">
      <c r="A24" s="15" t="s">
        <v>27</v>
      </c>
    </row>
    <row r="25" spans="1:5" x14ac:dyDescent="0.25">
      <c r="A25" s="36" t="s">
        <v>28</v>
      </c>
      <c r="B25" s="16"/>
      <c r="C25" s="32">
        <f>C19*0.025/12</f>
        <v>20849.177083333332</v>
      </c>
      <c r="D25" s="32"/>
    </row>
    <row r="26" spans="1:5" x14ac:dyDescent="0.25">
      <c r="C26" s="32"/>
      <c r="D26" s="32"/>
    </row>
    <row r="27" spans="1:5" x14ac:dyDescent="0.25">
      <c r="C27" s="32"/>
      <c r="D27" s="32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F2" sqref="F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2.57031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425</v>
      </c>
      <c r="C2" s="4">
        <f t="shared" ref="C2:C16" si="1">B2*1.2</f>
        <v>510</v>
      </c>
      <c r="D2" s="4">
        <f t="shared" ref="D2:D16" si="2">C2*1.2</f>
        <v>612</v>
      </c>
      <c r="E2" s="5">
        <f t="shared" ref="E2:E16" si="3">R2</f>
        <v>22500000</v>
      </c>
      <c r="F2" s="73">
        <f t="shared" ref="F2:F15" si="4">ROUND((E2/B2),0)</f>
        <v>52941</v>
      </c>
      <c r="G2" s="73">
        <f t="shared" ref="G2:G15" si="5">ROUND((E2/C2),0)</f>
        <v>44118</v>
      </c>
      <c r="H2" s="73">
        <f t="shared" ref="H2:H15" si="6">ROUND((E2/D2),0)</f>
        <v>36765</v>
      </c>
      <c r="I2" s="73">
        <f t="shared" ref="I2:I15" si="7">T2</f>
        <v>0</v>
      </c>
      <c r="J2" s="73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4" si="9">O2/1.2</f>
        <v>0</v>
      </c>
      <c r="Q2" s="7">
        <v>425</v>
      </c>
      <c r="R2" s="74">
        <v>22500000</v>
      </c>
      <c r="S2" s="2"/>
    </row>
    <row r="3" spans="1:19" x14ac:dyDescent="0.25">
      <c r="A3" s="4">
        <v>2</v>
      </c>
      <c r="B3" s="4">
        <f t="shared" si="0"/>
        <v>460</v>
      </c>
      <c r="C3" s="4">
        <f t="shared" si="1"/>
        <v>552</v>
      </c>
      <c r="D3" s="4">
        <f t="shared" si="2"/>
        <v>662.4</v>
      </c>
      <c r="E3" s="5">
        <f t="shared" si="3"/>
        <v>20000000</v>
      </c>
      <c r="F3" s="73">
        <f t="shared" si="4"/>
        <v>43478</v>
      </c>
      <c r="G3" s="73">
        <f t="shared" si="5"/>
        <v>36232</v>
      </c>
      <c r="H3" s="73">
        <f t="shared" si="6"/>
        <v>30193</v>
      </c>
      <c r="I3" s="73">
        <f t="shared" si="7"/>
        <v>0</v>
      </c>
      <c r="J3" s="73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460</v>
      </c>
      <c r="R3" s="74">
        <v>20000000</v>
      </c>
      <c r="S3" s="2"/>
    </row>
    <row r="4" spans="1:19" x14ac:dyDescent="0.25">
      <c r="A4" s="4">
        <v>3</v>
      </c>
      <c r="B4" s="4">
        <f t="shared" si="0"/>
        <v>332</v>
      </c>
      <c r="C4" s="4">
        <f t="shared" si="1"/>
        <v>398.4</v>
      </c>
      <c r="D4" s="4">
        <f t="shared" si="2"/>
        <v>478.07999999999993</v>
      </c>
      <c r="E4" s="5">
        <f t="shared" si="3"/>
        <v>14800000</v>
      </c>
      <c r="F4" s="73">
        <f t="shared" si="4"/>
        <v>44578</v>
      </c>
      <c r="G4" s="73">
        <f t="shared" si="5"/>
        <v>37149</v>
      </c>
      <c r="H4" s="73">
        <f t="shared" si="6"/>
        <v>30957</v>
      </c>
      <c r="I4" s="73">
        <f t="shared" si="7"/>
        <v>0</v>
      </c>
      <c r="J4" s="73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332</v>
      </c>
      <c r="R4" s="74">
        <v>14800000</v>
      </c>
      <c r="S4" s="2"/>
    </row>
    <row r="5" spans="1:19" x14ac:dyDescent="0.25">
      <c r="A5" s="4">
        <v>4</v>
      </c>
      <c r="B5" s="4">
        <f t="shared" si="0"/>
        <v>175</v>
      </c>
      <c r="C5" s="4">
        <f t="shared" si="1"/>
        <v>210</v>
      </c>
      <c r="D5" s="4">
        <f t="shared" si="2"/>
        <v>252</v>
      </c>
      <c r="E5" s="5">
        <f t="shared" si="3"/>
        <v>9000000</v>
      </c>
      <c r="F5" s="73">
        <f t="shared" si="4"/>
        <v>51429</v>
      </c>
      <c r="G5" s="73">
        <f t="shared" si="5"/>
        <v>42857</v>
      </c>
      <c r="H5" s="73">
        <f t="shared" si="6"/>
        <v>35714</v>
      </c>
      <c r="I5" s="73">
        <f t="shared" si="7"/>
        <v>0</v>
      </c>
      <c r="J5" s="73">
        <f t="shared" si="8"/>
        <v>0</v>
      </c>
      <c r="K5" s="7"/>
      <c r="L5" s="7"/>
      <c r="M5" s="7"/>
      <c r="N5" s="7"/>
      <c r="O5" s="7">
        <v>0</v>
      </c>
      <c r="P5" s="7">
        <f t="shared" ref="P5:P10" si="10">O5/1.2</f>
        <v>0</v>
      </c>
      <c r="Q5" s="7">
        <v>175</v>
      </c>
      <c r="R5" s="74">
        <v>9000000</v>
      </c>
      <c r="S5" s="2"/>
    </row>
    <row r="6" spans="1:19" x14ac:dyDescent="0.25">
      <c r="A6" s="4">
        <v>5</v>
      </c>
      <c r="B6" s="4">
        <f t="shared" si="0"/>
        <v>479.16666666666669</v>
      </c>
      <c r="C6" s="4">
        <f t="shared" si="1"/>
        <v>575</v>
      </c>
      <c r="D6" s="4">
        <f t="shared" si="2"/>
        <v>690</v>
      </c>
      <c r="E6" s="5">
        <f t="shared" si="3"/>
        <v>43000000</v>
      </c>
      <c r="F6" s="4">
        <f t="shared" si="4"/>
        <v>89739</v>
      </c>
      <c r="G6" s="4">
        <f t="shared" si="5"/>
        <v>74783</v>
      </c>
      <c r="H6" s="4">
        <f t="shared" si="6"/>
        <v>62319</v>
      </c>
      <c r="I6" s="4">
        <f t="shared" si="7"/>
        <v>0</v>
      </c>
      <c r="J6" s="4">
        <f t="shared" si="8"/>
        <v>0</v>
      </c>
      <c r="O6">
        <v>0</v>
      </c>
      <c r="P6">
        <v>575</v>
      </c>
      <c r="Q6">
        <f t="shared" ref="Q2:Q10" si="11">P6/1.2</f>
        <v>479.16666666666669</v>
      </c>
      <c r="R6" s="2">
        <v>43000000</v>
      </c>
      <c r="S6" s="2"/>
    </row>
    <row r="7" spans="1:19" x14ac:dyDescent="0.25">
      <c r="A7" s="4">
        <v>6</v>
      </c>
      <c r="B7" s="4">
        <f t="shared" si="0"/>
        <v>350</v>
      </c>
      <c r="C7" s="4">
        <f t="shared" si="1"/>
        <v>420</v>
      </c>
      <c r="D7" s="4">
        <f t="shared" si="2"/>
        <v>504</v>
      </c>
      <c r="E7" s="5">
        <f t="shared" si="3"/>
        <v>12000000</v>
      </c>
      <c r="F7" s="4">
        <f t="shared" si="4"/>
        <v>34286</v>
      </c>
      <c r="G7" s="4">
        <f t="shared" si="5"/>
        <v>28571</v>
      </c>
      <c r="H7" s="4">
        <f t="shared" si="6"/>
        <v>23810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v>350</v>
      </c>
      <c r="R7" s="2">
        <v>12000000</v>
      </c>
      <c r="S7" s="2"/>
    </row>
    <row r="8" spans="1:19" x14ac:dyDescent="0.25">
      <c r="A8" s="4">
        <v>7</v>
      </c>
      <c r="B8" s="4">
        <f t="shared" si="0"/>
        <v>250</v>
      </c>
      <c r="C8" s="4">
        <f t="shared" si="1"/>
        <v>300</v>
      </c>
      <c r="D8" s="4">
        <f t="shared" si="2"/>
        <v>360</v>
      </c>
      <c r="E8" s="5">
        <f t="shared" si="3"/>
        <v>15500000</v>
      </c>
      <c r="F8" s="4">
        <f t="shared" si="4"/>
        <v>62000</v>
      </c>
      <c r="G8" s="4">
        <f t="shared" si="5"/>
        <v>51667</v>
      </c>
      <c r="H8" s="4">
        <f t="shared" si="6"/>
        <v>43056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v>250</v>
      </c>
      <c r="R8" s="2">
        <v>15500000</v>
      </c>
      <c r="S8" s="2"/>
    </row>
    <row r="9" spans="1:19" x14ac:dyDescent="0.25">
      <c r="A9" s="4">
        <v>8</v>
      </c>
      <c r="B9" s="4">
        <f t="shared" si="0"/>
        <v>90</v>
      </c>
      <c r="C9" s="4">
        <f t="shared" si="1"/>
        <v>108</v>
      </c>
      <c r="D9" s="4">
        <f t="shared" si="2"/>
        <v>129.6</v>
      </c>
      <c r="E9" s="5">
        <f t="shared" si="3"/>
        <v>2600000</v>
      </c>
      <c r="F9" s="4">
        <f t="shared" si="4"/>
        <v>28889</v>
      </c>
      <c r="G9" s="4">
        <f t="shared" si="5"/>
        <v>24074</v>
      </c>
      <c r="H9" s="4">
        <f t="shared" si="6"/>
        <v>20062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v>90</v>
      </c>
      <c r="R9" s="2">
        <v>2600000</v>
      </c>
      <c r="S9" s="2" t="s">
        <v>88</v>
      </c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11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86</v>
      </c>
    </row>
    <row r="24" spans="1:19" s="10" customFormat="1" x14ac:dyDescent="0.25">
      <c r="F24" s="69" t="s">
        <v>87</v>
      </c>
    </row>
    <row r="25" spans="1:19" s="10" customFormat="1" x14ac:dyDescent="0.25">
      <c r="F25" s="70"/>
    </row>
    <row r="26" spans="1:19" s="10" customFormat="1" x14ac:dyDescent="0.25">
      <c r="F26" s="53" t="s">
        <v>71</v>
      </c>
      <c r="G26" s="53">
        <v>216</v>
      </c>
    </row>
    <row r="27" spans="1:19" s="10" customFormat="1" x14ac:dyDescent="0.25">
      <c r="F27" s="53" t="s">
        <v>85</v>
      </c>
      <c r="G27" s="53">
        <v>57</v>
      </c>
      <c r="H27" s="10">
        <f>G26+G27</f>
        <v>273</v>
      </c>
      <c r="I27" s="10">
        <f>H27*30000</f>
        <v>8190000</v>
      </c>
    </row>
    <row r="28" spans="1:19" s="10" customFormat="1" x14ac:dyDescent="0.25">
      <c r="C28" s="68" t="s">
        <v>75</v>
      </c>
      <c r="D28" s="68"/>
      <c r="F28" s="53" t="s">
        <v>84</v>
      </c>
      <c r="G28" s="53">
        <v>215</v>
      </c>
    </row>
    <row r="29" spans="1:19" s="10" customFormat="1" x14ac:dyDescent="0.25">
      <c r="C29" s="68" t="s">
        <v>1</v>
      </c>
      <c r="D29" s="68"/>
      <c r="F29" s="53" t="s">
        <v>72</v>
      </c>
      <c r="G29" s="53">
        <f>G28*1.2</f>
        <v>258</v>
      </c>
      <c r="H29" s="10">
        <f>G29/G28</f>
        <v>1.2</v>
      </c>
      <c r="I29" s="10">
        <f>G29*18000</f>
        <v>4644000</v>
      </c>
    </row>
    <row r="30" spans="1:19" s="10" customFormat="1" x14ac:dyDescent="0.25">
      <c r="F30" s="53" t="s">
        <v>73</v>
      </c>
      <c r="G30" s="53">
        <v>35000</v>
      </c>
    </row>
    <row r="31" spans="1:19" s="10" customFormat="1" x14ac:dyDescent="0.25">
      <c r="C31" s="71"/>
      <c r="D31" s="71"/>
      <c r="F31" s="71" t="s">
        <v>74</v>
      </c>
      <c r="G31" s="71">
        <f>G28*G30</f>
        <v>7525000</v>
      </c>
      <c r="H31" s="10" t="e">
        <f>G31/D29</f>
        <v>#DIV/0!</v>
      </c>
    </row>
    <row r="32" spans="1:19" s="10" customFormat="1" x14ac:dyDescent="0.25">
      <c r="C32" s="71"/>
      <c r="D32" s="71"/>
      <c r="F32" s="71" t="s">
        <v>24</v>
      </c>
      <c r="G32" s="71">
        <f>G31*90%</f>
        <v>6772500</v>
      </c>
    </row>
    <row r="33" spans="3:7" s="10" customFormat="1" x14ac:dyDescent="0.25">
      <c r="C33" s="71"/>
      <c r="D33" s="71"/>
      <c r="F33" s="71" t="s">
        <v>25</v>
      </c>
      <c r="G33" s="71">
        <f>G31*80%</f>
        <v>6020000</v>
      </c>
    </row>
    <row r="34" spans="3:7" s="10" customFormat="1" x14ac:dyDescent="0.25">
      <c r="C34" s="71"/>
      <c r="D34" s="71"/>
    </row>
    <row r="35" spans="3:7" s="10" customFormat="1" x14ac:dyDescent="0.25">
      <c r="C35" s="71"/>
      <c r="D35" s="71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2024-01-03T10:31:28Z</dcterms:modified>
</cp:coreProperties>
</file>