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ohammad Shaikh\"/>
    </mc:Choice>
  </mc:AlternateContent>
  <bookViews>
    <workbookView xWindow="0" yWindow="0" windowWidth="15360" windowHeight="7755" tabRatio="932" activeTab="9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41" r:id="rId5"/>
    <sheet name="Sheet1" sheetId="13" r:id="rId6"/>
    <sheet name="Sheet2" sheetId="30" r:id="rId7"/>
    <sheet name="Sheet3" sheetId="31" r:id="rId8"/>
    <sheet name="Sheet4" sheetId="37" r:id="rId9"/>
    <sheet name="Sheet6" sheetId="39" r:id="rId10"/>
    <sheet name="Sheet7" sheetId="40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D11" i="41"/>
  <c r="B20" i="23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9" i="4"/>
  <c r="Q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 l="1"/>
  <c r="H16" i="4" s="1"/>
  <c r="D18" i="4"/>
  <c r="H18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<sst xmlns="http://schemas.openxmlformats.org/spreadsheetml/2006/main" count="129" uniqueCount="99">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</sst>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248770</xdr:colOff>
      <xdr:row>0</xdr:row>
      <xdr:rowOff>178174</xdr:rowOff>
    </xdr:from>
    <xdr:to>
      <xdr:col>9</xdr:col>
      <xdr:colOff>496420</xdr:colOff>
      <xdr:row>21</xdr:row>
      <xdr:rowOff>178174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70" y="178174"/>
          <a:ext cx="5693709" cy="400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10</xdr:col>
      <xdr:colOff>85725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9</xdr:col>
      <xdr:colOff>247650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28575</xdr:rowOff>
    </xdr:from>
    <xdr:to>
      <xdr:col>13</xdr:col>
      <xdr:colOff>552450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095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25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91700" cy="488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161925</xdr:colOff>
      <xdr:row>23</xdr:row>
      <xdr:rowOff>13693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96325" cy="4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38435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36400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36400</v>
      </c>
      <c r="D5" s="57" t="s">
        <v>61</v>
      </c>
      <c r="E5" s="58">
        <f>ROUND(C5/10.764,0)</f>
        <v>3382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0.13</v>
      </c>
      <c r="D8" s="102">
        <f>1-C8</f>
        <v>0.87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21054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33254</v>
      </c>
      <c r="D10" s="57" t="s">
        <v>61</v>
      </c>
      <c r="E10" s="58">
        <f>ROUND(C10/10.764,0)</f>
        <v>3089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550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1698950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1100000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workbookViewId="0">
      <selection activeCell="F14" sqref="F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4100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2100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13</v>
      </c>
      <c r="D7" s="25"/>
      <c r="F7" s="118"/>
      <c r="G7" s="78"/>
    </row>
    <row r="8" spans="1:8">
      <c r="A8" s="15" t="s">
        <v>18</v>
      </c>
      <c r="B8" s="24"/>
      <c r="C8" s="25">
        <f>C9-C7</f>
        <v>47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19.5</v>
      </c>
      <c r="D10" s="25"/>
      <c r="F10" s="78"/>
      <c r="G10" s="78"/>
    </row>
    <row r="11" spans="1:8">
      <c r="A11" s="15"/>
      <c r="B11" s="26"/>
      <c r="C11" s="27">
        <f>C10%</f>
        <v>0.19500000000000001</v>
      </c>
      <c r="D11" s="27"/>
      <c r="F11" s="78"/>
      <c r="G11" s="78"/>
    </row>
    <row r="12" spans="1:8">
      <c r="A12" s="15" t="s">
        <v>21</v>
      </c>
      <c r="B12" s="19"/>
      <c r="C12" s="20">
        <f>C6*C11</f>
        <v>390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1610</v>
      </c>
      <c r="D13" s="23"/>
      <c r="F13" s="78"/>
      <c r="G13" s="78"/>
    </row>
    <row r="14" spans="1:8">
      <c r="A14" s="15" t="s">
        <v>15</v>
      </c>
      <c r="B14" s="19"/>
      <c r="C14" s="20">
        <f>C5</f>
        <v>2100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3710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98</v>
      </c>
      <c r="B18" s="7"/>
      <c r="C18" s="76">
        <v>550</v>
      </c>
      <c r="D18" s="76"/>
      <c r="E18" s="77"/>
      <c r="F18" s="119"/>
      <c r="G18" s="78"/>
    </row>
    <row r="19" spans="1:9">
      <c r="A19" s="15"/>
      <c r="B19" s="6"/>
      <c r="C19" s="30">
        <f>C18*C16</f>
        <v>2040500</v>
      </c>
      <c r="D19" s="78" t="s">
        <v>68</v>
      </c>
      <c r="E19" s="30"/>
      <c r="F19" s="78"/>
      <c r="G19" s="78"/>
      <c r="I19" s="61"/>
    </row>
    <row r="20" spans="1:9">
      <c r="A20" s="15"/>
      <c r="B20" s="124">
        <f>C20*0.9</f>
        <v>1744627.5</v>
      </c>
      <c r="C20" s="31">
        <f>C19*95%</f>
        <v>1938475</v>
      </c>
      <c r="D20" s="78" t="s">
        <v>24</v>
      </c>
      <c r="E20" s="31"/>
      <c r="F20" s="78"/>
      <c r="G20" s="78"/>
    </row>
    <row r="21" spans="1:9">
      <c r="A21" s="15"/>
      <c r="C21" s="31">
        <f>C19*80%</f>
        <v>1632400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1100000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4251.041666666667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>
        <v>51.11</v>
      </c>
      <c r="D29" s="120">
        <f>C29*10.764</f>
        <v>550.14803999999992</v>
      </c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4" zoomScale="85" zoomScaleNormal="85" workbookViewId="0">
      <selection activeCell="P22" sqref="P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8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19">P15/1.2</f>
        <v>550</v>
      </c>
      <c r="R15" s="2">
        <v>2112000</v>
      </c>
      <c r="S15" s="2"/>
    </row>
    <row r="16" spans="1:35">
      <c r="A16" s="4">
        <f t="shared" ref="A16:A19" si="20">N16</f>
        <v>0</v>
      </c>
      <c r="B16" s="4">
        <f t="shared" ref="B16:B19" si="21">Q16</f>
        <v>0</v>
      </c>
      <c r="C16" s="4">
        <f t="shared" ref="C16:C19" si="22">B16*1.2</f>
        <v>0</v>
      </c>
      <c r="D16" s="4">
        <f t="shared" ref="D16:D19" si="23">C16*1.2</f>
        <v>0</v>
      </c>
      <c r="E16" s="5">
        <f t="shared" ref="E16:E19" si="24">R16</f>
        <v>0</v>
      </c>
      <c r="F16" s="4" t="e">
        <f t="shared" ref="F16:F19" si="25">ROUND((E16/B16),0)</f>
        <v>#DIV/0!</v>
      </c>
      <c r="G16" s="4" t="e">
        <f t="shared" ref="G16:G19" si="26">ROUND((E16/C16),0)</f>
        <v>#DIV/0!</v>
      </c>
      <c r="H16" s="4" t="e">
        <f t="shared" ref="H16:H19" si="27">ROUND((E16/D16),0)</f>
        <v>#DIV/0!</v>
      </c>
      <c r="I16" s="4">
        <f t="shared" ref="I16:J19" si="28">T16</f>
        <v>0</v>
      </c>
      <c r="J16" s="4">
        <f t="shared" si="28"/>
        <v>0</v>
      </c>
      <c r="O16">
        <v>0</v>
      </c>
      <c r="P16">
        <f t="shared" ref="P16:P17" si="29">O16/1.2</f>
        <v>0</v>
      </c>
      <c r="R16" s="2"/>
      <c r="S16" s="2"/>
    </row>
    <row r="17" spans="1:19">
      <c r="A17" s="4">
        <f t="shared" si="20"/>
        <v>0</v>
      </c>
      <c r="B17" s="4">
        <f t="shared" si="21"/>
        <v>0</v>
      </c>
      <c r="C17" s="4">
        <f t="shared" si="22"/>
        <v>0</v>
      </c>
      <c r="D17" s="4">
        <f t="shared" si="23"/>
        <v>0</v>
      </c>
      <c r="E17" s="5">
        <f t="shared" si="24"/>
        <v>0</v>
      </c>
      <c r="F17" s="4" t="e">
        <f t="shared" si="25"/>
        <v>#DIV/0!</v>
      </c>
      <c r="G17" s="4" t="e">
        <f t="shared" si="26"/>
        <v>#DIV/0!</v>
      </c>
      <c r="H17" s="4" t="e">
        <f t="shared" si="27"/>
        <v>#DIV/0!</v>
      </c>
      <c r="I17" s="4">
        <f t="shared" si="28"/>
        <v>0</v>
      </c>
      <c r="J17" s="4">
        <f t="shared" si="28"/>
        <v>0</v>
      </c>
      <c r="O17">
        <v>0</v>
      </c>
      <c r="P17">
        <f t="shared" si="29"/>
        <v>0</v>
      </c>
      <c r="Q17">
        <f t="shared" ref="Q17:Q18" si="30">P17/1.2</f>
        <v>0</v>
      </c>
      <c r="R17" s="2">
        <v>0</v>
      </c>
      <c r="S17" s="2"/>
    </row>
    <row r="18" spans="1:19">
      <c r="A18" s="4">
        <f t="shared" si="20"/>
        <v>0</v>
      </c>
      <c r="B18" s="4">
        <f t="shared" si="21"/>
        <v>456</v>
      </c>
      <c r="C18" s="4">
        <f t="shared" si="22"/>
        <v>547.19999999999993</v>
      </c>
      <c r="D18" s="4">
        <f t="shared" si="23"/>
        <v>656.63999999999987</v>
      </c>
      <c r="E18" s="5">
        <f t="shared" si="24"/>
        <v>2800000</v>
      </c>
      <c r="F18" s="4">
        <f t="shared" si="25"/>
        <v>6140</v>
      </c>
      <c r="G18" s="4">
        <f t="shared" si="26"/>
        <v>5117</v>
      </c>
      <c r="H18" s="4">
        <f t="shared" si="27"/>
        <v>4264</v>
      </c>
      <c r="I18" s="4">
        <f t="shared" si="28"/>
        <v>0</v>
      </c>
      <c r="J18" s="4">
        <f t="shared" si="28"/>
        <v>0</v>
      </c>
      <c r="O18">
        <v>675</v>
      </c>
      <c r="P18">
        <f>O18/1.2</f>
        <v>562.5</v>
      </c>
      <c r="Q18">
        <v>456</v>
      </c>
      <c r="R18" s="2">
        <v>2800000</v>
      </c>
      <c r="S18" s="2"/>
    </row>
    <row r="19" spans="1:19">
      <c r="A19" s="4">
        <f t="shared" si="20"/>
        <v>0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2880000</v>
      </c>
      <c r="F19" s="4" t="e">
        <f t="shared" si="25"/>
        <v>#DIV/0!</v>
      </c>
      <c r="G19" s="4" t="e">
        <f t="shared" si="26"/>
        <v>#DIV/0!</v>
      </c>
      <c r="H19" s="4" t="e">
        <f t="shared" si="27"/>
        <v>#DIV/0!</v>
      </c>
      <c r="I19" s="4">
        <f t="shared" si="28"/>
        <v>0</v>
      </c>
      <c r="J19" s="4">
        <f t="shared" si="28"/>
        <v>0</v>
      </c>
      <c r="O19" s="75">
        <v>0</v>
      </c>
      <c r="P19" s="75">
        <f>O19/1.2</f>
        <v>0</v>
      </c>
      <c r="Q19" s="75">
        <f t="shared" ref="Q19" si="31">P19/1.2</f>
        <v>0</v>
      </c>
      <c r="R19" s="2">
        <v>2880000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D11"/>
  <sheetViews>
    <sheetView workbookViewId="0">
      <selection activeCell="J18" sqref="J18"/>
    </sheetView>
  </sheetViews>
  <sheetFormatPr defaultRowHeight="15"/>
  <sheetData>
    <row r="6" spans="4:4">
      <c r="D6">
        <v>8000</v>
      </c>
    </row>
    <row r="7" spans="4:4">
      <c r="D7">
        <v>2000</v>
      </c>
    </row>
    <row r="8" spans="4:4">
      <c r="D8">
        <v>2000</v>
      </c>
    </row>
    <row r="9" spans="4:4">
      <c r="D9">
        <v>3100</v>
      </c>
    </row>
    <row r="10" spans="4:4">
      <c r="D10">
        <v>1500</v>
      </c>
    </row>
    <row r="11" spans="4:4">
      <c r="D11">
        <f>SUM(D6:D10)</f>
        <v>16600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N11" sqref="N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55" zoomScaleNormal="55" workbookViewId="0">
      <selection activeCell="U27" sqref="U27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Sheet5</vt:lpstr>
      <vt:lpstr>Sheet1</vt:lpstr>
      <vt:lpstr>Sheet2</vt:lpstr>
      <vt:lpstr>Sheet3</vt:lpstr>
      <vt:lpstr>Sheet4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2023-12-29T10:09:43Z</dcterms:modified>
</cp:coreProperties>
</file>