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281C0F0D-5573-4D54-85C2-862EBF4F88F8}" xr6:coauthVersionLast="47" xr6:coauthVersionMax="47" xr10:uidLastSave="{00000000-0000-0000-0000-000000000000}"/>
  <bookViews>
    <workbookView xWindow="1050" yWindow="465" windowWidth="13335" windowHeight="15390" xr2:uid="{00000000-000D-0000-FFFF-FFFF00000000}"/>
  </bookViews>
  <sheets>
    <sheet name="Khar West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3" i="5" l="1"/>
  <c r="B8" i="5"/>
  <c r="M13" i="5"/>
  <c r="L14" i="5"/>
  <c r="H2" i="5"/>
  <c r="L16" i="5"/>
  <c r="L15" i="5"/>
  <c r="L11" i="5"/>
  <c r="K10" i="5"/>
  <c r="B18" i="5"/>
  <c r="B11" i="5"/>
  <c r="B6" i="5"/>
  <c r="B7" i="5" s="1"/>
  <c r="B12" i="5" l="1"/>
  <c r="B13" i="5" s="1"/>
  <c r="B15" i="5" l="1"/>
  <c r="B20" i="5" s="1"/>
  <c r="B22" i="5" l="1"/>
  <c r="B21" i="5"/>
</calcChain>
</file>

<file path=xl/sharedStrings.xml><?xml version="1.0" encoding="utf-8"?>
<sst xmlns="http://schemas.openxmlformats.org/spreadsheetml/2006/main" count="24" uniqueCount="23">
  <si>
    <t>RV</t>
  </si>
  <si>
    <t>Area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</si>
  <si>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</si>
  <si>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</si>
  <si>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</si>
  <si>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</si>
  <si>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</si>
  <si>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</si>
  <si>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</si>
  <si>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</si>
  <si>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</si>
  <si>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</si>
  <si>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</si>
  <si>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</si>
  <si>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</si>
  <si>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</si>
  <si>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</si>
  <si>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</si>
  <si>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Rate</t>
  </si>
  <si>
    <t>FMV</t>
  </si>
  <si>
    <t>DV</t>
  </si>
  <si>
    <t>RATE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</si>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</sst>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43" fontId="0" fillId="0" borderId="0" xfId="1" applyFont="1"/>
    <xf numFmtId="43" fontId="0" fillId="0" borderId="0" xfId="0" applyNumberFormat="1"/>
    <xf numFmtId="0" fontId="0" fillId="0" borderId="1" xfId="0" applyBorder="1"/>
    <xf numFmtId="0" fontId="0" fillId="2" borderId="1" xfId="0" applyFill="1" applyBorder="1"/>
    <xf numFmtId="43" fontId="0" fillId="0" borderId="1" xfId="0" applyNumberFormat="1" applyBorder="1"/>
    <xf numFmtId="10" fontId="0" fillId="0" borderId="1" xfId="0" applyNumberFormat="1" applyBorder="1"/>
    <xf numFmtId="43" fontId="0" fillId="2" borderId="1" xfId="0" applyNumberFormat="1" applyFill="1" applyBorder="1"/>
    <xf numFmtId="43" fontId="0" fillId="0" borderId="1" xfId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M25"/>
  <sheetViews>
    <sheetView tabSelected="1" workbookViewId="0">
      <selection activeCell="G12" sqref="G11:G12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0" bestFit="1" customWidth="1"/>
    <col min="12" max="12" width="14.28515625" bestFit="1" customWidth="1"/>
    <col min="13" max="13" width="10" bestFit="1" customWidth="1"/>
  </cols>
  <sheetData>
    <row r="2" spans="1:13" x14ac:dyDescent="0.25">
      <c r="A2" s="3"/>
      <c r="B2" s="3"/>
      <c r="F2">
        <v>2013</v>
      </c>
      <c r="G2">
        <v>2023</v>
      </c>
      <c r="H2">
        <f>G2-F2</f>
        <v>10</v>
      </c>
    </row>
    <row r="3" spans="1:13" x14ac:dyDescent="0.25">
      <c r="A3" s="3" t="s">
        <v>16</v>
      </c>
      <c r="B3" s="3"/>
    </row>
    <row r="4" spans="1:13" x14ac:dyDescent="0.25">
      <c r="A4" s="3" t="s">
        <v>2</v>
      </c>
      <c r="B4" s="3">
        <v>2023</v>
      </c>
    </row>
    <row r="5" spans="1:13" x14ac:dyDescent="0.25">
      <c r="A5" s="3" t="s">
        <v>3</v>
      </c>
      <c r="B5" s="3">
        <v>2012</v>
      </c>
    </row>
    <row r="6" spans="1:13" x14ac:dyDescent="0.25">
      <c r="A6" s="3" t="s">
        <v>4</v>
      </c>
      <c r="B6" s="3">
        <f>B4-B5</f>
        <v>11</v>
      </c>
    </row>
    <row r="7" spans="1:13" x14ac:dyDescent="0.25">
      <c r="A7" s="3"/>
      <c r="B7" s="3">
        <f>60-B6</f>
        <v>49</v>
      </c>
    </row>
    <row r="8" spans="1:13" x14ac:dyDescent="0.25">
      <c r="A8" s="3" t="s">
        <v>5</v>
      </c>
      <c r="B8" s="5">
        <f>623*2800</f>
        <v>1744400</v>
      </c>
    </row>
    <row r="9" spans="1:13" x14ac:dyDescent="0.25">
      <c r="A9" s="3" t="s">
        <v>6</v>
      </c>
      <c r="B9" s="3"/>
    </row>
    <row r="10" spans="1:13" x14ac:dyDescent="0.25">
      <c r="A10" s="3"/>
      <c r="B10" s="3"/>
      <c r="I10" t="s">
        <v>17</v>
      </c>
      <c r="J10">
        <v>48.21</v>
      </c>
      <c r="K10">
        <f>J10*10.764</f>
        <v>518.93243999999993</v>
      </c>
      <c r="L10">
        <v>519</v>
      </c>
    </row>
    <row r="11" spans="1:13" x14ac:dyDescent="0.25">
      <c r="A11" s="3" t="s">
        <v>7</v>
      </c>
      <c r="B11" s="3">
        <f>100-10</f>
        <v>90</v>
      </c>
      <c r="I11" t="s">
        <v>22</v>
      </c>
      <c r="L11">
        <f>L10*1.2</f>
        <v>622.79999999999995</v>
      </c>
    </row>
    <row r="12" spans="1:13" x14ac:dyDescent="0.25">
      <c r="A12" s="3" t="s">
        <v>8</v>
      </c>
      <c r="B12" s="3">
        <f>B11*B6/60</f>
        <v>16.5</v>
      </c>
      <c r="K12" t="s">
        <v>22</v>
      </c>
      <c r="L12">
        <v>623</v>
      </c>
    </row>
    <row r="13" spans="1:13" x14ac:dyDescent="0.25">
      <c r="A13" s="3"/>
      <c r="B13" s="6">
        <f>B12%</f>
        <v>0.16500000000000001</v>
      </c>
      <c r="K13" t="s">
        <v>21</v>
      </c>
      <c r="L13">
        <v>28000</v>
      </c>
      <c r="M13" s="2">
        <f>L14/L10</f>
        <v>33610.789980732174</v>
      </c>
    </row>
    <row r="14" spans="1:13" x14ac:dyDescent="0.25">
      <c r="A14" s="3"/>
      <c r="B14" s="3"/>
      <c r="K14" t="s">
        <v>19</v>
      </c>
      <c r="L14" s="1">
        <f>L12*L13</f>
        <v>17444000</v>
      </c>
    </row>
    <row r="15" spans="1:13" x14ac:dyDescent="0.25">
      <c r="A15" s="3" t="s">
        <v>9</v>
      </c>
      <c r="B15" s="5">
        <f>ROUND((B8*B13),0)</f>
        <v>287826</v>
      </c>
      <c r="K15" t="s">
        <v>0</v>
      </c>
      <c r="L15" s="2">
        <f>L14*90%</f>
        <v>15699600</v>
      </c>
    </row>
    <row r="16" spans="1:13" x14ac:dyDescent="0.25">
      <c r="A16" s="3" t="s">
        <v>1</v>
      </c>
      <c r="B16" s="5">
        <v>623</v>
      </c>
      <c r="K16" t="s">
        <v>20</v>
      </c>
      <c r="L16" s="2">
        <f>L14*80%</f>
        <v>13955200</v>
      </c>
    </row>
    <row r="17" spans="1:3" x14ac:dyDescent="0.25">
      <c r="A17" s="3" t="s">
        <v>18</v>
      </c>
      <c r="B17" s="8">
        <v>28500</v>
      </c>
    </row>
    <row r="18" spans="1:3" x14ac:dyDescent="0.25">
      <c r="A18" s="3" t="s">
        <v>10</v>
      </c>
      <c r="B18" s="5">
        <f>B17*B16</f>
        <v>17755500</v>
      </c>
    </row>
    <row r="19" spans="1:3" x14ac:dyDescent="0.25">
      <c r="A19" s="3" t="s">
        <v>11</v>
      </c>
      <c r="B19" s="3"/>
    </row>
    <row r="20" spans="1:3" x14ac:dyDescent="0.25">
      <c r="A20" s="4" t="s">
        <v>12</v>
      </c>
      <c r="B20" s="7">
        <f>B18-B15</f>
        <v>17467674</v>
      </c>
      <c r="C20" s="2"/>
    </row>
    <row r="21" spans="1:3" x14ac:dyDescent="0.25">
      <c r="A21" s="4" t="s">
        <v>13</v>
      </c>
      <c r="B21" s="7">
        <f>ROUND((B20*90%),0)</f>
        <v>15720907</v>
      </c>
    </row>
    <row r="22" spans="1:3" x14ac:dyDescent="0.25">
      <c r="A22" s="4" t="s">
        <v>14</v>
      </c>
      <c r="B22" s="7">
        <f>ROUND((B20*80%),0)</f>
        <v>13974139</v>
      </c>
    </row>
    <row r="23" spans="1:3" x14ac:dyDescent="0.25">
      <c r="A23" s="4" t="s">
        <v>15</v>
      </c>
      <c r="B23" s="7">
        <f>MROUND((B20*0.03/12),500)</f>
        <v>43500</v>
      </c>
    </row>
    <row r="25" spans="1:3" x14ac:dyDescent="0.25">
      <c r="B25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2024-01-04T10:28:12Z</dcterms:modified>
</cp:coreProperties>
</file>