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70DD30B3-0F62-4A7A-B198-1A5E4C06F98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 1" sheetId="4" r:id="rId1"/>
    <sheet name="2001-rate" sheetId="5" r:id="rId2"/>
    <sheet name="2022-RR" sheetId="6" r:id="rId3"/>
    <sheet name="area" sheetId="7" r:id="rId4"/>
  </sheets>
  <calcPr calcId="191029"/>
</workbook>
</file>

<file path=xl/calcChain.xml><?xml version="1.0" encoding="utf-8"?>
<calcChain xmlns="http://schemas.openxmlformats.org/spreadsheetml/2006/main">
  <c r="C8" i="4" l="1"/>
  <c r="C12" i="4" l="1"/>
  <c r="C14" i="4" l="1"/>
  <c r="C19" i="4" l="1"/>
  <c r="U34" i="4" l="1"/>
  <c r="C21" i="4" l="1"/>
  <c r="C6" i="4"/>
  <c r="D6" i="4" l="1"/>
  <c r="C15" i="4"/>
  <c r="C17" i="4"/>
  <c r="C23" i="4" s="1"/>
  <c r="E24" i="4" s="1"/>
  <c r="C25" i="4" s="1"/>
  <c r="E25" i="4" l="1"/>
  <c r="C26" i="4" l="1"/>
  <c r="C28" i="4" s="1"/>
  <c r="C30" i="4" s="1"/>
  <c r="C31" i="4" s="1"/>
  <c r="C32" i="4" s="1"/>
  <c r="C33" i="4" s="1"/>
</calcChain>
</file>

<file path=xl/sharedStrings.xml><?xml version="1.0" encoding="utf-8"?>
<sst xmlns="http://schemas.openxmlformats.org/spreadsheetml/2006/main" count="39" uniqueCount="38">
  <si>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</si>
  <si>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</si>
  <si>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</si>
  <si>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</si>
  <si>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</si>
  <si>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</si>
  <si>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</si>
  <si>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</si>
  <si>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</si>
  <si>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</si>
  <si>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</si>
  <si>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</si>
  <si>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</si>
  <si>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</si>
  <si>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</si>
  <si>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</si>
  <si>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</si>
  <si>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</si>
  <si>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</si>
  <si>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</si>
  <si>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</si>
  <si>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</si>
  <si>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</si>
  <si>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</si>
  <si>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Registration fee 1%</t>
  </si>
  <si>
    <t>5. Stamp duty for industrial gala - 10% or agreemetn value whichever is higher.</t>
  </si>
  <si>
    <t>Stamp duty for industrial gala,shop, office - 10% or agreemetn value whichever is higher.</t>
  </si>
  <si>
    <t>Stamp duty - 10%</t>
  </si>
  <si>
    <t>maximum 20000</t>
  </si>
  <si>
    <t>shop</t>
  </si>
  <si>
    <t>Area of shop</t>
  </si>
  <si>
    <t>Rate for Cost of Construction (For Gala)</t>
  </si>
  <si>
    <t>Cost of Construction of Gala</t>
  </si>
  <si>
    <t>Value of the Gala (Built up area * Rate)</t>
  </si>
  <si>
    <t>Gala</t>
  </si>
  <si>
    <t xml:space="preserve">{(100-10) x38}/60.00 </t>
  </si>
  <si>
    <t>prior to1948</t>
  </si>
  <si>
    <t>19°06'02.8"N 72°53'05.2"E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</si>
</sst>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3" borderId="0" xfId="0" applyFill="1"/>
    <xf numFmtId="43" fontId="0" fillId="3" borderId="0" xfId="1" applyFont="1" applyFill="1"/>
    <xf numFmtId="0" fontId="4" fillId="3" borderId="0" xfId="0" applyFont="1" applyFill="1"/>
    <xf numFmtId="43" fontId="2" fillId="3" borderId="0" xfId="1" applyFont="1" applyFill="1"/>
    <xf numFmtId="43" fontId="0" fillId="3" borderId="0" xfId="0" applyNumberFormat="1" applyFill="1"/>
    <xf numFmtId="0" fontId="2" fillId="3" borderId="0" xfId="0" applyFont="1" applyFill="1"/>
    <xf numFmtId="0" fontId="0" fillId="4" borderId="0" xfId="0" applyFill="1"/>
    <xf numFmtId="0" fontId="0" fillId="5" borderId="0" xfId="0" applyFill="1"/>
    <xf numFmtId="49" fontId="0" fillId="0" borderId="0" xfId="0" applyNumberFormat="1"/>
    <xf numFmtId="0" fontId="0" fillId="5" borderId="0" xfId="0" applyFill="1" applyAlignment="1">
      <alignment horizontal="right"/>
    </xf>
    <xf numFmtId="0" fontId="0" fillId="6" borderId="0" xfId="0" applyFill="1"/>
    <xf numFmtId="0" fontId="1" fillId="5" borderId="0" xfId="0" applyFont="1" applyFill="1"/>
    <xf numFmtId="0" fontId="2" fillId="2" borderId="0" xfId="0" applyFont="1" applyFill="1"/>
    <xf numFmtId="0" fontId="0" fillId="5" borderId="0" xfId="0" applyFill="1" applyAlignment="1">
      <alignment horizontal="center" vertical="top"/>
    </xf>
    <xf numFmtId="43" fontId="1" fillId="5" borderId="0" xfId="0" applyNumberFormat="1" applyFont="1" applyFill="1"/>
    <xf numFmtId="43" fontId="2" fillId="2" borderId="0" xfId="0" applyNumberFormat="1" applyFont="1" applyFill="1"/>
    <xf numFmtId="10" fontId="0" fillId="3" borderId="0" xfId="1" applyNumberFormat="1" applyFont="1" applyFill="1"/>
    <xf numFmtId="43" fontId="0" fillId="5" borderId="0" xfId="0" applyNumberFormat="1" applyFill="1"/>
    <xf numFmtId="0" fontId="6" fillId="0" borderId="0" xfId="0" applyFont="1"/>
    <xf numFmtId="43" fontId="6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43" fontId="7" fillId="6" borderId="0" xfId="1" applyFont="1" applyFill="1"/>
    <xf numFmtId="0" fontId="7" fillId="6" borderId="0" xfId="0" applyFont="1" applyFill="1"/>
    <xf numFmtId="0" fontId="7" fillId="0" borderId="0" xfId="0" applyFont="1"/>
    <xf numFmtId="0" fontId="7" fillId="5" borderId="0" xfId="0" applyFont="1" applyFill="1"/>
    <xf numFmtId="43" fontId="7" fillId="5" borderId="0" xfId="0" applyNumberFormat="1" applyFont="1" applyFill="1"/>
    <xf numFmtId="0" fontId="7" fillId="3" borderId="0" xfId="0" applyFont="1" applyFill="1" applyBorder="1" applyAlignment="1">
      <alignment horizontal="right"/>
    </xf>
    <xf numFmtId="2" fontId="1" fillId="3" borderId="0" xfId="0" applyNumberFormat="1" applyFont="1" applyFill="1"/>
    <xf numFmtId="0" fontId="7" fillId="2" borderId="1" xfId="0" applyFont="1" applyFill="1" applyBorder="1" applyAlignment="1">
      <alignment horizontal="center"/>
    </xf>
    <xf numFmtId="0" fontId="0" fillId="2" borderId="0" xfId="0" applyFill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43" fontId="0" fillId="2" borderId="0" xfId="0" applyNumberFormat="1" applyFill="1"/>
    <xf numFmtId="0" fontId="7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0" fontId="2" fillId="0" borderId="0" xfId="0" applyFont="1"/>
    <xf numFmtId="16" fontId="2" fillId="0" borderId="0" xfId="0" quotePrefix="1" applyNumberFormat="1" applyFont="1" applyAlignment="1">
      <alignment horizontal="center"/>
    </xf>
    <xf numFmtId="43" fontId="2" fillId="0" borderId="0" xfId="1" applyFont="1"/>
    <xf numFmtId="0" fontId="3" fillId="4" borderId="0" xfId="0" applyFont="1" applyFill="1" applyAlignment="1">
      <alignment horizontal="center"/>
    </xf>
    <xf numFmtId="0" fontId="0" fillId="5" borderId="0" xfId="0" applyFill="1" applyAlignment="1">
      <alignment horizontal="center" vertical="top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100853</xdr:colOff>
      <xdr:row>8</xdr:row>
      <xdr:rowOff>381000</xdr:rowOff>
    </xdr:from>
    <xdr:to>
      <xdr:col>23</xdr:col>
      <xdr:colOff>240990</xdr:colOff>
      <xdr:row>45</xdr:row>
      <xdr:rowOff>146444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16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25</xdr:col>
      <xdr:colOff>267323</xdr:colOff>
      <xdr:row>85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2147" y="9222441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16</xdr:col>
      <xdr:colOff>401212</xdr:colOff>
      <xdr:row>46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162D4B-C05C-45D6-A642-B4D06E3B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952500"/>
          <a:ext cx="8326012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36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E4A3D-2220-4EC8-B2F6-B566E6D7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6887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D5577-A4C3-4F0C-8023-A0771199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8"/>
  <sheetViews>
    <sheetView tabSelected="1" topLeftCell="A13" zoomScale="115" zoomScaleNormal="115" workbookViewId="0">
      <selection activeCell="D39" sqref="D39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14.25" customHeight="1" x14ac:dyDescent="0.25">
      <c r="D1" s="48"/>
      <c r="E1" s="48"/>
      <c r="F1" s="48"/>
      <c r="G1" s="48"/>
    </row>
    <row r="2" spans="1:12" ht="15" customHeight="1" x14ac:dyDescent="0.25">
      <c r="A2" s="44" t="s">
        <v>11</v>
      </c>
      <c r="B2" s="44"/>
      <c r="C2" s="9">
        <v>2001</v>
      </c>
      <c r="E2" s="39"/>
    </row>
    <row r="3" spans="1:12" x14ac:dyDescent="0.25">
      <c r="A3" s="10"/>
      <c r="B3" s="10"/>
      <c r="C3" s="10"/>
      <c r="E3" s="40"/>
      <c r="L3" s="11"/>
    </row>
    <row r="4" spans="1:12" x14ac:dyDescent="0.25">
      <c r="A4" s="10" t="s">
        <v>12</v>
      </c>
      <c r="B4" s="10"/>
      <c r="C4" s="10">
        <v>2001</v>
      </c>
      <c r="E4" s="40"/>
      <c r="G4" s="33" t="s">
        <v>16</v>
      </c>
      <c r="H4" s="34"/>
      <c r="K4" s="47"/>
      <c r="L4" s="47"/>
    </row>
    <row r="5" spans="1:12" x14ac:dyDescent="0.25">
      <c r="A5" s="10" t="s">
        <v>0</v>
      </c>
      <c r="B5" s="10"/>
      <c r="C5" s="10">
        <v>1947</v>
      </c>
      <c r="D5" t="s">
        <v>36</v>
      </c>
      <c r="E5" s="40"/>
      <c r="G5" s="35" t="s">
        <v>20</v>
      </c>
      <c r="H5" s="34">
        <v>54</v>
      </c>
    </row>
    <row r="6" spans="1:12" x14ac:dyDescent="0.25">
      <c r="A6" s="10" t="s">
        <v>1</v>
      </c>
      <c r="B6" s="12"/>
      <c r="C6" s="10">
        <f>C4-C5</f>
        <v>54</v>
      </c>
      <c r="D6">
        <f>60-C6</f>
        <v>6</v>
      </c>
      <c r="E6" s="40"/>
      <c r="G6" s="35" t="s">
        <v>21</v>
      </c>
      <c r="H6" s="34">
        <v>6</v>
      </c>
    </row>
    <row r="7" spans="1:12" x14ac:dyDescent="0.25">
      <c r="A7" s="45" t="s">
        <v>30</v>
      </c>
      <c r="B7" s="12" t="s">
        <v>13</v>
      </c>
      <c r="C7" s="12" t="s">
        <v>14</v>
      </c>
      <c r="E7" s="40"/>
      <c r="F7" s="1"/>
      <c r="G7" s="36" t="s">
        <v>22</v>
      </c>
      <c r="H7" s="37">
        <v>32300</v>
      </c>
      <c r="I7" t="s">
        <v>29</v>
      </c>
    </row>
    <row r="8" spans="1:12" ht="15.75" customHeight="1" x14ac:dyDescent="0.25">
      <c r="A8" s="45"/>
      <c r="B8" s="12">
        <v>850</v>
      </c>
      <c r="C8" s="12">
        <f>ROUND(B8/10.764,2)</f>
        <v>78.97</v>
      </c>
      <c r="E8" s="40"/>
      <c r="G8" s="38"/>
      <c r="H8" s="37"/>
    </row>
    <row r="9" spans="1:12" ht="22.5" customHeight="1" x14ac:dyDescent="0.25">
      <c r="A9" s="16"/>
      <c r="B9" s="12"/>
      <c r="C9" s="12"/>
      <c r="E9" s="42"/>
      <c r="F9" s="41"/>
      <c r="G9" s="31"/>
      <c r="H9" s="2"/>
      <c r="K9" s="1"/>
    </row>
    <row r="10" spans="1:12" x14ac:dyDescent="0.25">
      <c r="A10" s="8" t="s">
        <v>31</v>
      </c>
      <c r="B10" s="3"/>
      <c r="C10" s="4">
        <v>5500</v>
      </c>
      <c r="D10" t="s">
        <v>17</v>
      </c>
      <c r="I10" s="2"/>
    </row>
    <row r="11" spans="1:12" x14ac:dyDescent="0.25">
      <c r="A11" s="8"/>
      <c r="B11" s="3"/>
      <c r="C11" s="3"/>
      <c r="D11" t="s">
        <v>18</v>
      </c>
    </row>
    <row r="12" spans="1:12" x14ac:dyDescent="0.25">
      <c r="A12" s="3" t="s">
        <v>32</v>
      </c>
      <c r="B12" s="3"/>
      <c r="C12" s="4">
        <f>C8*C10</f>
        <v>434335</v>
      </c>
      <c r="D12" s="2" t="s">
        <v>19</v>
      </c>
      <c r="I12" s="21"/>
      <c r="J12" s="21"/>
      <c r="K12" s="21"/>
    </row>
    <row r="13" spans="1:12" x14ac:dyDescent="0.25">
      <c r="A13" s="3"/>
      <c r="B13" s="3"/>
      <c r="C13" s="4"/>
      <c r="D13" t="s">
        <v>23</v>
      </c>
      <c r="F13" s="23"/>
      <c r="G13" s="23"/>
      <c r="H13" s="23"/>
      <c r="I13" s="21"/>
      <c r="J13" s="21"/>
      <c r="K13" s="21"/>
    </row>
    <row r="14" spans="1:12" x14ac:dyDescent="0.25">
      <c r="A14" s="3" t="s">
        <v>2</v>
      </c>
      <c r="B14" s="3"/>
      <c r="C14" s="3">
        <f>100-10</f>
        <v>90</v>
      </c>
      <c r="D14" t="s">
        <v>25</v>
      </c>
      <c r="F14" s="23"/>
      <c r="G14" s="23"/>
      <c r="H14" s="24"/>
      <c r="I14" s="21"/>
      <c r="J14" s="21"/>
      <c r="K14" s="21"/>
    </row>
    <row r="15" spans="1:12" ht="16.5" x14ac:dyDescent="0.3">
      <c r="A15" s="5" t="s">
        <v>35</v>
      </c>
      <c r="B15" s="3"/>
      <c r="C15" s="32">
        <f>C14*C6/60</f>
        <v>81</v>
      </c>
      <c r="F15" s="23"/>
      <c r="G15" s="23"/>
      <c r="H15" s="24"/>
      <c r="I15" s="21"/>
      <c r="J15" s="21"/>
      <c r="K15" s="21"/>
    </row>
    <row r="16" spans="1:12" x14ac:dyDescent="0.25">
      <c r="A16" s="3"/>
      <c r="B16" s="3"/>
      <c r="C16" s="19">
        <v>0.56999999999999995</v>
      </c>
      <c r="G16" s="23"/>
      <c r="H16" s="22"/>
      <c r="I16" s="46"/>
      <c r="J16" s="46"/>
      <c r="K16" s="46"/>
    </row>
    <row r="17" spans="1:11" x14ac:dyDescent="0.25">
      <c r="A17" s="10" t="s">
        <v>3</v>
      </c>
      <c r="B17" s="10"/>
      <c r="C17" s="20">
        <f>ROUND(C12*C16,0)</f>
        <v>247571</v>
      </c>
      <c r="D17" s="2"/>
      <c r="E17" s="2"/>
    </row>
    <row r="18" spans="1:11" x14ac:dyDescent="0.25">
      <c r="A18" s="13" t="s">
        <v>15</v>
      </c>
      <c r="B18" s="13"/>
      <c r="C18" s="13"/>
      <c r="E18" s="1"/>
    </row>
    <row r="19" spans="1:11" x14ac:dyDescent="0.25">
      <c r="A19" s="27" t="s">
        <v>34</v>
      </c>
      <c r="B19" s="27"/>
      <c r="C19" s="26">
        <f>H7</f>
        <v>32300</v>
      </c>
    </row>
    <row r="20" spans="1:11" x14ac:dyDescent="0.25">
      <c r="A20" s="28"/>
      <c r="B20" s="28"/>
      <c r="C20" s="28"/>
    </row>
    <row r="21" spans="1:11" x14ac:dyDescent="0.25">
      <c r="A21" s="29" t="s">
        <v>33</v>
      </c>
      <c r="B21" s="29"/>
      <c r="C21" s="30">
        <f>C19*C8</f>
        <v>2550731</v>
      </c>
    </row>
    <row r="22" spans="1:11" x14ac:dyDescent="0.25">
      <c r="A22" s="14"/>
      <c r="B22" s="14"/>
      <c r="C22" s="17"/>
      <c r="D22" t="s">
        <v>26</v>
      </c>
    </row>
    <row r="23" spans="1:11" x14ac:dyDescent="0.25">
      <c r="A23" s="15" t="s">
        <v>4</v>
      </c>
      <c r="B23" s="15"/>
      <c r="C23" s="18">
        <f>C21-C17</f>
        <v>2303160</v>
      </c>
      <c r="D23" t="s">
        <v>24</v>
      </c>
      <c r="E23" s="2"/>
      <c r="F23" s="2"/>
      <c r="G23" s="1"/>
    </row>
    <row r="24" spans="1:11" x14ac:dyDescent="0.25">
      <c r="A24" s="14"/>
      <c r="B24" s="14"/>
      <c r="C24" s="14"/>
      <c r="D24" t="s">
        <v>27</v>
      </c>
      <c r="E24" s="25">
        <f>ROUND(C23*10%,0)</f>
        <v>230316</v>
      </c>
      <c r="F24" s="2"/>
      <c r="G24" s="2"/>
    </row>
    <row r="25" spans="1:11" x14ac:dyDescent="0.25">
      <c r="A25" s="3" t="s">
        <v>5</v>
      </c>
      <c r="B25" s="3"/>
      <c r="C25" s="7">
        <f>E24</f>
        <v>230316</v>
      </c>
      <c r="D25" t="s">
        <v>24</v>
      </c>
      <c r="E25" s="2">
        <f>ROUND(C23*1%,0)</f>
        <v>23032</v>
      </c>
      <c r="F25" t="s">
        <v>28</v>
      </c>
    </row>
    <row r="26" spans="1:11" x14ac:dyDescent="0.25">
      <c r="A26" s="3" t="s">
        <v>6</v>
      </c>
      <c r="B26" s="3"/>
      <c r="C26" s="7">
        <f>E25</f>
        <v>23032</v>
      </c>
      <c r="E26" s="2"/>
      <c r="G26" s="1"/>
      <c r="K26" s="1"/>
    </row>
    <row r="27" spans="1:11" x14ac:dyDescent="0.25">
      <c r="A27" s="3"/>
      <c r="B27" s="3"/>
      <c r="C27" s="3"/>
      <c r="E27" s="1"/>
      <c r="J27" s="25"/>
      <c r="K27" s="25"/>
    </row>
    <row r="28" spans="1:11" x14ac:dyDescent="0.25">
      <c r="A28" s="3" t="s">
        <v>7</v>
      </c>
      <c r="B28" s="3"/>
      <c r="C28" s="6">
        <f>ROUND(C26+C25+C23,0)</f>
        <v>2556508</v>
      </c>
      <c r="E28" s="1"/>
      <c r="J28" s="25"/>
    </row>
    <row r="29" spans="1:11" x14ac:dyDescent="0.25">
      <c r="A29" s="3" t="s">
        <v>8</v>
      </c>
      <c r="B29" s="3"/>
      <c r="C29" s="4">
        <v>0</v>
      </c>
      <c r="E29" s="2"/>
      <c r="J29" s="25"/>
    </row>
    <row r="30" spans="1:11" x14ac:dyDescent="0.25">
      <c r="A30" s="3" t="s">
        <v>9</v>
      </c>
      <c r="B30" s="3"/>
      <c r="C30" s="4">
        <f>C28</f>
        <v>2556508</v>
      </c>
      <c r="J30" s="1"/>
    </row>
    <row r="31" spans="1:11" x14ac:dyDescent="0.25">
      <c r="A31" s="3"/>
      <c r="B31" s="3"/>
      <c r="C31" s="4">
        <f>ROUND(C30,0)</f>
        <v>2556508</v>
      </c>
      <c r="J31" s="25"/>
    </row>
    <row r="32" spans="1:11" x14ac:dyDescent="0.25">
      <c r="A32" s="3" t="s">
        <v>10</v>
      </c>
      <c r="B32" s="3"/>
      <c r="C32" s="4">
        <f>C31*348/100</f>
        <v>8896647.8399999999</v>
      </c>
      <c r="D32">
        <v>348</v>
      </c>
      <c r="E32" s="2"/>
      <c r="J32" s="2"/>
    </row>
    <row r="33" spans="3:21" x14ac:dyDescent="0.25">
      <c r="C33" s="43">
        <f>ROUND(C32,0)</f>
        <v>8896648</v>
      </c>
    </row>
    <row r="34" spans="3:21" x14ac:dyDescent="0.25">
      <c r="U34">
        <f>32.91+37.7</f>
        <v>70.61</v>
      </c>
    </row>
    <row r="35" spans="3:21" x14ac:dyDescent="0.25">
      <c r="C35" s="2"/>
    </row>
    <row r="38" spans="3:21" x14ac:dyDescent="0.25">
      <c r="D38" t="s">
        <v>37</v>
      </c>
    </row>
  </sheetData>
  <mergeCells count="5">
    <mergeCell ref="A2:B2"/>
    <mergeCell ref="A7:A8"/>
    <mergeCell ref="I16:K16"/>
    <mergeCell ref="K4:L4"/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2"/>
  <sheetViews>
    <sheetView topLeftCell="C5" zoomScaleNormal="100" workbookViewId="0">
      <selection activeCell="D6" sqref="D6"/>
    </sheetView>
  </sheetViews>
  <sheetFormatPr defaultRowHeight="15" x14ac:dyDescent="0.25"/>
  <sheetData>
    <row r="2" spans="4:4" x14ac:dyDescent="0.25">
      <c r="D2" s="4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 1</vt:lpstr>
      <vt:lpstr>2001-rate</vt:lpstr>
      <vt:lpstr>2022-RR</vt:lpstr>
      <vt:lpstr>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2024-01-01T10:01:40Z</dcterms:modified>
</cp:coreProperties>
</file>