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ZENISHA AURA\"/>
    </mc:Choice>
  </mc:AlternateContent>
  <xr:revisionPtr revIDLastSave="0" documentId="13_ncr:1_{FBB95D6D-664D-4779-B686-7D3C99C1ED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enisha Aura" sheetId="87" r:id="rId1"/>
    <sheet name="Zenisha Aura (Sale)" sheetId="92" r:id="rId2"/>
    <sheet name="Zenisha Aura (Rehab)" sheetId="93" r:id="rId3"/>
    <sheet name="Total" sheetId="79" r:id="rId4"/>
    <sheet name="RERA" sheetId="80" r:id="rId5"/>
    <sheet name="Typical Floor" sheetId="85" r:id="rId6"/>
    <sheet name="Same Bldg IGR" sheetId="88" r:id="rId7"/>
  </sheets>
  <definedNames>
    <definedName name="_xlnm._FilterDatabase" localSheetId="4" hidden="1">RERA!#REF!</definedName>
    <definedName name="_xlnm._FilterDatabase" localSheetId="0" hidden="1">'Zenisha Aura'!$L$1:$L$104</definedName>
    <definedName name="_xlnm._FilterDatabase" localSheetId="2" hidden="1">'Zenisha Aura (Rehab)'!$D$2:$D$49</definedName>
    <definedName name="_xlnm._FilterDatabase" localSheetId="1" hidden="1">'Zenisha Aura (Sale)'!$D$2:$D$49</definedName>
  </definedNames>
  <calcPr calcId="191029"/>
</workbook>
</file>

<file path=xl/calcChain.xml><?xml version="1.0" encoding="utf-8"?>
<calcChain xmlns="http://schemas.openxmlformats.org/spreadsheetml/2006/main">
  <c r="I7" i="79" l="1"/>
  <c r="D3" i="79"/>
  <c r="D2" i="79"/>
  <c r="E49" i="93"/>
  <c r="I48" i="93"/>
  <c r="J48" i="93" s="1"/>
  <c r="F48" i="93"/>
  <c r="K48" i="93" s="1"/>
  <c r="I47" i="93"/>
  <c r="J47" i="93" s="1"/>
  <c r="F47" i="93"/>
  <c r="K47" i="93" s="1"/>
  <c r="I46" i="93"/>
  <c r="J46" i="93" s="1"/>
  <c r="F46" i="93"/>
  <c r="K46" i="93" s="1"/>
  <c r="I45" i="93"/>
  <c r="J45" i="93" s="1"/>
  <c r="F45" i="93"/>
  <c r="K45" i="93" s="1"/>
  <c r="I44" i="93"/>
  <c r="J44" i="93" s="1"/>
  <c r="F44" i="93"/>
  <c r="K44" i="93" s="1"/>
  <c r="I43" i="93"/>
  <c r="J43" i="93" s="1"/>
  <c r="F43" i="93"/>
  <c r="K43" i="93" s="1"/>
  <c r="I42" i="93"/>
  <c r="J42" i="93" s="1"/>
  <c r="F42" i="93"/>
  <c r="K42" i="93" s="1"/>
  <c r="I41" i="93"/>
  <c r="J41" i="93" s="1"/>
  <c r="F41" i="93"/>
  <c r="K41" i="93" s="1"/>
  <c r="I40" i="93"/>
  <c r="J40" i="93" s="1"/>
  <c r="F40" i="93"/>
  <c r="K40" i="93" s="1"/>
  <c r="I39" i="93"/>
  <c r="J39" i="93" s="1"/>
  <c r="F39" i="93"/>
  <c r="K39" i="93" s="1"/>
  <c r="I38" i="93"/>
  <c r="J38" i="93" s="1"/>
  <c r="F38" i="93"/>
  <c r="K38" i="93" s="1"/>
  <c r="I37" i="93"/>
  <c r="J37" i="93" s="1"/>
  <c r="F37" i="93"/>
  <c r="K37" i="93" s="1"/>
  <c r="I36" i="93"/>
  <c r="J36" i="93" s="1"/>
  <c r="F36" i="93"/>
  <c r="K36" i="93" s="1"/>
  <c r="I35" i="93"/>
  <c r="J35" i="93" s="1"/>
  <c r="F35" i="93"/>
  <c r="K35" i="93" s="1"/>
  <c r="I34" i="93"/>
  <c r="J34" i="93" s="1"/>
  <c r="F34" i="93"/>
  <c r="K34" i="93" s="1"/>
  <c r="I33" i="93"/>
  <c r="J33" i="93" s="1"/>
  <c r="F33" i="93"/>
  <c r="K33" i="93" s="1"/>
  <c r="I32" i="93"/>
  <c r="J32" i="93" s="1"/>
  <c r="F32" i="93"/>
  <c r="K32" i="93" s="1"/>
  <c r="I31" i="93"/>
  <c r="J31" i="93" s="1"/>
  <c r="F31" i="93"/>
  <c r="K31" i="93" s="1"/>
  <c r="I30" i="93"/>
  <c r="J30" i="93" s="1"/>
  <c r="F30" i="93"/>
  <c r="K30" i="93" s="1"/>
  <c r="I29" i="93"/>
  <c r="J29" i="93" s="1"/>
  <c r="F29" i="93"/>
  <c r="K29" i="93" s="1"/>
  <c r="I28" i="93"/>
  <c r="J28" i="93" s="1"/>
  <c r="F28" i="93"/>
  <c r="K28" i="93" s="1"/>
  <c r="I27" i="93"/>
  <c r="J27" i="93" s="1"/>
  <c r="F27" i="93"/>
  <c r="K27" i="93" s="1"/>
  <c r="I26" i="93"/>
  <c r="J26" i="93" s="1"/>
  <c r="F26" i="93"/>
  <c r="K26" i="93" s="1"/>
  <c r="I25" i="93"/>
  <c r="J25" i="93" s="1"/>
  <c r="F25" i="93"/>
  <c r="K25" i="93" s="1"/>
  <c r="I24" i="93"/>
  <c r="J24" i="93" s="1"/>
  <c r="F24" i="93"/>
  <c r="K24" i="93" s="1"/>
  <c r="I23" i="93"/>
  <c r="J23" i="93" s="1"/>
  <c r="F23" i="93"/>
  <c r="K23" i="93" s="1"/>
  <c r="I22" i="93"/>
  <c r="J22" i="93" s="1"/>
  <c r="F22" i="93"/>
  <c r="K22" i="93" s="1"/>
  <c r="I21" i="93"/>
  <c r="J21" i="93" s="1"/>
  <c r="F21" i="93"/>
  <c r="K21" i="93" s="1"/>
  <c r="I20" i="93"/>
  <c r="J20" i="93" s="1"/>
  <c r="F20" i="93"/>
  <c r="K20" i="93" s="1"/>
  <c r="I19" i="93"/>
  <c r="J19" i="93" s="1"/>
  <c r="F19" i="93"/>
  <c r="K19" i="93" s="1"/>
  <c r="I18" i="93"/>
  <c r="J18" i="93" s="1"/>
  <c r="F18" i="93"/>
  <c r="K18" i="93" s="1"/>
  <c r="I17" i="93"/>
  <c r="J17" i="93" s="1"/>
  <c r="F17" i="93"/>
  <c r="K17" i="93" s="1"/>
  <c r="I16" i="93"/>
  <c r="J16" i="93" s="1"/>
  <c r="F16" i="93"/>
  <c r="K16" i="93" s="1"/>
  <c r="I15" i="93"/>
  <c r="J15" i="93" s="1"/>
  <c r="F15" i="93"/>
  <c r="K15" i="93" s="1"/>
  <c r="I14" i="93"/>
  <c r="J14" i="93" s="1"/>
  <c r="F14" i="93"/>
  <c r="K14" i="93" s="1"/>
  <c r="I13" i="93"/>
  <c r="J13" i="93" s="1"/>
  <c r="F13" i="93"/>
  <c r="K13" i="93" s="1"/>
  <c r="I12" i="93"/>
  <c r="J12" i="93" s="1"/>
  <c r="F12" i="93"/>
  <c r="K12" i="93" s="1"/>
  <c r="I11" i="93"/>
  <c r="J11" i="93" s="1"/>
  <c r="F11" i="93"/>
  <c r="K11" i="93" s="1"/>
  <c r="I10" i="93"/>
  <c r="J10" i="93" s="1"/>
  <c r="F10" i="93"/>
  <c r="K10" i="93" s="1"/>
  <c r="I9" i="93"/>
  <c r="J9" i="93" s="1"/>
  <c r="F9" i="93"/>
  <c r="K9" i="93" s="1"/>
  <c r="I8" i="93"/>
  <c r="J8" i="93" s="1"/>
  <c r="F8" i="93"/>
  <c r="K8" i="93" s="1"/>
  <c r="I7" i="93"/>
  <c r="J7" i="93" s="1"/>
  <c r="F7" i="93"/>
  <c r="K7" i="93" s="1"/>
  <c r="I6" i="93"/>
  <c r="J6" i="93" s="1"/>
  <c r="F6" i="93"/>
  <c r="K6" i="93" s="1"/>
  <c r="I5" i="93"/>
  <c r="J5" i="93" s="1"/>
  <c r="F5" i="93"/>
  <c r="K5" i="93" s="1"/>
  <c r="I4" i="93"/>
  <c r="J4" i="93" s="1"/>
  <c r="F4" i="93"/>
  <c r="K4" i="93" s="1"/>
  <c r="I3" i="93"/>
  <c r="J3" i="93" s="1"/>
  <c r="F3" i="93"/>
  <c r="K3" i="93" s="1"/>
  <c r="I2" i="93"/>
  <c r="J2" i="93" s="1"/>
  <c r="F2" i="93"/>
  <c r="K2" i="93" s="1"/>
  <c r="E49" i="92"/>
  <c r="F48" i="92"/>
  <c r="K48" i="92" s="1"/>
  <c r="F47" i="92"/>
  <c r="K47" i="92" s="1"/>
  <c r="F46" i="92"/>
  <c r="K46" i="92" s="1"/>
  <c r="F45" i="92"/>
  <c r="K45" i="92" s="1"/>
  <c r="F44" i="92"/>
  <c r="K44" i="92" s="1"/>
  <c r="F43" i="92"/>
  <c r="K43" i="92" s="1"/>
  <c r="F42" i="92"/>
  <c r="K42" i="92" s="1"/>
  <c r="F41" i="92"/>
  <c r="K41" i="92" s="1"/>
  <c r="F40" i="92"/>
  <c r="K40" i="92" s="1"/>
  <c r="F39" i="92"/>
  <c r="K39" i="92" s="1"/>
  <c r="F38" i="92"/>
  <c r="K38" i="92" s="1"/>
  <c r="F37" i="92"/>
  <c r="K37" i="92" s="1"/>
  <c r="F36" i="92"/>
  <c r="K36" i="92" s="1"/>
  <c r="F35" i="92"/>
  <c r="K35" i="92" s="1"/>
  <c r="F34" i="92"/>
  <c r="K34" i="92" s="1"/>
  <c r="F33" i="92"/>
  <c r="K33" i="92" s="1"/>
  <c r="F32" i="92"/>
  <c r="K32" i="92" s="1"/>
  <c r="F31" i="92"/>
  <c r="K31" i="92" s="1"/>
  <c r="F30" i="92"/>
  <c r="K30" i="92" s="1"/>
  <c r="F29" i="92"/>
  <c r="K29" i="92" s="1"/>
  <c r="F28" i="92"/>
  <c r="K28" i="92" s="1"/>
  <c r="F27" i="92"/>
  <c r="K27" i="92" s="1"/>
  <c r="F26" i="92"/>
  <c r="K26" i="92" s="1"/>
  <c r="F25" i="92"/>
  <c r="K25" i="92" s="1"/>
  <c r="F24" i="92"/>
  <c r="K24" i="92" s="1"/>
  <c r="F23" i="92"/>
  <c r="K23" i="92" s="1"/>
  <c r="F22" i="92"/>
  <c r="K22" i="92" s="1"/>
  <c r="F21" i="92"/>
  <c r="K21" i="92" s="1"/>
  <c r="F20" i="92"/>
  <c r="K20" i="92" s="1"/>
  <c r="F19" i="92"/>
  <c r="K19" i="92" s="1"/>
  <c r="F18" i="92"/>
  <c r="K18" i="92" s="1"/>
  <c r="F17" i="92"/>
  <c r="K17" i="92" s="1"/>
  <c r="F16" i="92"/>
  <c r="K16" i="92" s="1"/>
  <c r="F15" i="92"/>
  <c r="K15" i="92" s="1"/>
  <c r="F14" i="92"/>
  <c r="K14" i="92" s="1"/>
  <c r="F13" i="92"/>
  <c r="K13" i="92" s="1"/>
  <c r="F12" i="92"/>
  <c r="K12" i="92" s="1"/>
  <c r="F11" i="92"/>
  <c r="K11" i="92" s="1"/>
  <c r="F10" i="92"/>
  <c r="K10" i="92" s="1"/>
  <c r="F9" i="92"/>
  <c r="K9" i="92" s="1"/>
  <c r="F8" i="92"/>
  <c r="K8" i="92" s="1"/>
  <c r="F7" i="92"/>
  <c r="K7" i="92" s="1"/>
  <c r="F6" i="92"/>
  <c r="K6" i="92" s="1"/>
  <c r="F5" i="92"/>
  <c r="K5" i="92" s="1"/>
  <c r="F4" i="92"/>
  <c r="K4" i="92" s="1"/>
  <c r="F3" i="92"/>
  <c r="K3" i="92" s="1"/>
  <c r="H2" i="92"/>
  <c r="I2" i="92" s="1"/>
  <c r="J2" i="92" s="1"/>
  <c r="F2" i="92"/>
  <c r="H2" i="87"/>
  <c r="E96" i="87"/>
  <c r="F3" i="87"/>
  <c r="K3" i="87" s="1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50" i="87"/>
  <c r="K50" i="87" s="1"/>
  <c r="F51" i="87"/>
  <c r="K51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58" i="87"/>
  <c r="K58" i="87" s="1"/>
  <c r="F59" i="87"/>
  <c r="K59" i="8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F66" i="87"/>
  <c r="K66" i="87" s="1"/>
  <c r="F67" i="87"/>
  <c r="K67" i="87" s="1"/>
  <c r="F68" i="87"/>
  <c r="K68" i="87" s="1"/>
  <c r="F69" i="87"/>
  <c r="K69" i="87" s="1"/>
  <c r="F70" i="87"/>
  <c r="K70" i="87" s="1"/>
  <c r="F71" i="87"/>
  <c r="K71" i="87" s="1"/>
  <c r="F72" i="87"/>
  <c r="K72" i="87" s="1"/>
  <c r="F73" i="87"/>
  <c r="K73" i="87" s="1"/>
  <c r="F74" i="87"/>
  <c r="K74" i="87" s="1"/>
  <c r="F75" i="87"/>
  <c r="K75" i="87" s="1"/>
  <c r="F76" i="87"/>
  <c r="K76" i="87" s="1"/>
  <c r="F77" i="87"/>
  <c r="K77" i="87" s="1"/>
  <c r="F78" i="87"/>
  <c r="K78" i="87" s="1"/>
  <c r="F79" i="87"/>
  <c r="K79" i="87" s="1"/>
  <c r="F80" i="87"/>
  <c r="K80" i="87" s="1"/>
  <c r="F81" i="87"/>
  <c r="K81" i="87" s="1"/>
  <c r="F82" i="87"/>
  <c r="K82" i="87" s="1"/>
  <c r="F83" i="87"/>
  <c r="K83" i="87" s="1"/>
  <c r="F84" i="87"/>
  <c r="K84" i="87" s="1"/>
  <c r="F85" i="87"/>
  <c r="K85" i="87" s="1"/>
  <c r="F86" i="87"/>
  <c r="K86" i="87" s="1"/>
  <c r="F87" i="87"/>
  <c r="K87" i="87" s="1"/>
  <c r="F88" i="87"/>
  <c r="K88" i="87" s="1"/>
  <c r="F89" i="87"/>
  <c r="K89" i="87" s="1"/>
  <c r="F90" i="87"/>
  <c r="K90" i="87" s="1"/>
  <c r="F91" i="87"/>
  <c r="K91" i="87" s="1"/>
  <c r="F92" i="87"/>
  <c r="K92" i="87" s="1"/>
  <c r="F93" i="87"/>
  <c r="K93" i="87" s="1"/>
  <c r="F94" i="87"/>
  <c r="K94" i="87" s="1"/>
  <c r="F95" i="87"/>
  <c r="K95" i="87" s="1"/>
  <c r="F49" i="92" l="1"/>
  <c r="H3" i="92"/>
  <c r="I3" i="92" s="1"/>
  <c r="J3" i="92" s="1"/>
  <c r="K49" i="93"/>
  <c r="F49" i="93"/>
  <c r="H4" i="92"/>
  <c r="I4" i="92" s="1"/>
  <c r="J4" i="92" s="1"/>
  <c r="K2" i="92"/>
  <c r="K49" i="92" s="1"/>
  <c r="H5" i="92" l="1"/>
  <c r="I5" i="92" l="1"/>
  <c r="H6" i="92"/>
  <c r="I6" i="92" s="1"/>
  <c r="J6" i="92" s="1"/>
  <c r="G2" i="93" l="1"/>
  <c r="G3" i="93" s="1"/>
  <c r="G4" i="93" s="1"/>
  <c r="G5" i="93" s="1"/>
  <c r="G6" i="93" s="1"/>
  <c r="G7" i="93" s="1"/>
  <c r="H7" i="92"/>
  <c r="I7" i="92" s="1"/>
  <c r="J7" i="92" s="1"/>
  <c r="J5" i="92"/>
  <c r="G8" i="93" l="1"/>
  <c r="G9" i="93" s="1"/>
  <c r="H8" i="92"/>
  <c r="I8" i="92" s="1"/>
  <c r="J8" i="92" s="1"/>
  <c r="H9" i="92" l="1"/>
  <c r="I9" i="92" s="1"/>
  <c r="J9" i="92" s="1"/>
  <c r="H10" i="92" l="1"/>
  <c r="I10" i="92" s="1"/>
  <c r="J10" i="92" s="1"/>
  <c r="H11" i="92" l="1"/>
  <c r="I11" i="92" s="1"/>
  <c r="J11" i="92" s="1"/>
  <c r="H12" i="92" l="1"/>
  <c r="I12" i="92" s="1"/>
  <c r="J12" i="92" s="1"/>
  <c r="H13" i="92" l="1"/>
  <c r="I13" i="92" s="1"/>
  <c r="J13" i="92" s="1"/>
  <c r="H14" i="92" l="1"/>
  <c r="I14" i="92" s="1"/>
  <c r="J14" i="92" s="1"/>
  <c r="H15" i="92" l="1"/>
  <c r="I15" i="92" s="1"/>
  <c r="J15" i="92" s="1"/>
  <c r="H16" i="92" l="1"/>
  <c r="I16" i="92" s="1"/>
  <c r="J16" i="92" s="1"/>
  <c r="G10" i="93" l="1"/>
  <c r="G11" i="93" s="1"/>
  <c r="G12" i="93" s="1"/>
  <c r="G13" i="93" s="1"/>
  <c r="G14" i="93" s="1"/>
  <c r="G15" i="93" s="1"/>
  <c r="G16" i="93" s="1"/>
  <c r="G17" i="93" s="1"/>
  <c r="G18" i="93" s="1"/>
  <c r="H17" i="92"/>
  <c r="I17" i="92" s="1"/>
  <c r="J17" i="92" s="1"/>
  <c r="H18" i="92" l="1"/>
  <c r="I18" i="92" s="1"/>
  <c r="J18" i="92" s="1"/>
  <c r="H19" i="92" l="1"/>
  <c r="I19" i="92" s="1"/>
  <c r="J19" i="92" s="1"/>
  <c r="H20" i="92" l="1"/>
  <c r="I20" i="92" s="1"/>
  <c r="J20" i="92" s="1"/>
  <c r="H21" i="92" l="1"/>
  <c r="I21" i="92" s="1"/>
  <c r="J21" i="92" s="1"/>
  <c r="H22" i="92" l="1"/>
  <c r="I22" i="92" s="1"/>
  <c r="J22" i="92" s="1"/>
  <c r="H23" i="92" l="1"/>
  <c r="I23" i="92" s="1"/>
  <c r="J23" i="92" s="1"/>
  <c r="H24" i="92" l="1"/>
  <c r="I24" i="92" s="1"/>
  <c r="J24" i="92" s="1"/>
  <c r="H25" i="92" l="1"/>
  <c r="I25" i="92" s="1"/>
  <c r="J25" i="92" s="1"/>
  <c r="G19" i="93" l="1"/>
  <c r="G20" i="93" s="1"/>
  <c r="G21" i="93" s="1"/>
  <c r="G22" i="93" s="1"/>
  <c r="G23" i="93" s="1"/>
  <c r="G24" i="93" s="1"/>
  <c r="G25" i="93" s="1"/>
  <c r="G26" i="93" s="1"/>
  <c r="H26" i="92"/>
  <c r="I26" i="92" s="1"/>
  <c r="J26" i="92" s="1"/>
  <c r="H27" i="92" l="1"/>
  <c r="I27" i="92" s="1"/>
  <c r="J27" i="92" s="1"/>
  <c r="H28" i="92" l="1"/>
  <c r="I28" i="92" s="1"/>
  <c r="J28" i="92" s="1"/>
  <c r="H29" i="92" l="1"/>
  <c r="I29" i="92" s="1"/>
  <c r="J29" i="92" s="1"/>
  <c r="H30" i="92" l="1"/>
  <c r="I30" i="92" s="1"/>
  <c r="J30" i="92" s="1"/>
  <c r="H31" i="92" l="1"/>
  <c r="I31" i="92" s="1"/>
  <c r="J31" i="92" s="1"/>
  <c r="G27" i="93" l="1"/>
  <c r="H32" i="92"/>
  <c r="I32" i="92" s="1"/>
  <c r="J32" i="92" s="1"/>
  <c r="H33" i="92" l="1"/>
  <c r="I33" i="92" s="1"/>
  <c r="J33" i="92" s="1"/>
  <c r="G28" i="93" l="1"/>
  <c r="G29" i="93" s="1"/>
  <c r="G30" i="93" s="1"/>
  <c r="G31" i="93" s="1"/>
  <c r="G32" i="93" s="1"/>
  <c r="G33" i="93" s="1"/>
  <c r="G34" i="93" s="1"/>
  <c r="G35" i="93" s="1"/>
  <c r="G36" i="93" s="1"/>
  <c r="H34" i="92"/>
  <c r="I34" i="92" s="1"/>
  <c r="J34" i="92" s="1"/>
  <c r="H35" i="92" l="1"/>
  <c r="I35" i="92" s="1"/>
  <c r="J35" i="92" s="1"/>
  <c r="H36" i="92" l="1"/>
  <c r="I36" i="92" s="1"/>
  <c r="J36" i="92" s="1"/>
  <c r="H37" i="92" l="1"/>
  <c r="I37" i="92" s="1"/>
  <c r="J37" i="92" s="1"/>
  <c r="H38" i="92" l="1"/>
  <c r="I38" i="92" s="1"/>
  <c r="J38" i="92" s="1"/>
  <c r="H39" i="92" l="1"/>
  <c r="I39" i="92" s="1"/>
  <c r="J39" i="92" s="1"/>
  <c r="H40" i="92" l="1"/>
  <c r="I40" i="92" s="1"/>
  <c r="J40" i="92" s="1"/>
  <c r="H41" i="92" l="1"/>
  <c r="I41" i="92" s="1"/>
  <c r="J41" i="92" s="1"/>
  <c r="G37" i="93" l="1"/>
  <c r="G38" i="93" s="1"/>
  <c r="G39" i="93" s="1"/>
  <c r="G40" i="93" s="1"/>
  <c r="G41" i="93" s="1"/>
  <c r="G42" i="93" s="1"/>
  <c r="G43" i="93" s="1"/>
  <c r="G44" i="93" s="1"/>
  <c r="G45" i="93" s="1"/>
  <c r="H42" i="92"/>
  <c r="I42" i="92" s="1"/>
  <c r="J42" i="92" s="1"/>
  <c r="H43" i="92" l="1"/>
  <c r="I43" i="92" s="1"/>
  <c r="J43" i="92" s="1"/>
  <c r="G46" i="93" l="1"/>
  <c r="H44" i="92"/>
  <c r="I44" i="92" s="1"/>
  <c r="J44" i="92" s="1"/>
  <c r="H45" i="92" l="1"/>
  <c r="I45" i="92" s="1"/>
  <c r="J45" i="92" s="1"/>
  <c r="H46" i="92" l="1"/>
  <c r="I46" i="92" s="1"/>
  <c r="J46" i="92" s="1"/>
  <c r="G47" i="93" l="1"/>
  <c r="G48" i="93" s="1"/>
  <c r="H47" i="92"/>
  <c r="I47" i="92" s="1"/>
  <c r="J47" i="92" s="1"/>
  <c r="H48" i="92"/>
  <c r="H49" i="93" l="1"/>
  <c r="I48" i="92"/>
  <c r="H49" i="92"/>
  <c r="I49" i="93" l="1"/>
  <c r="J48" i="92"/>
  <c r="I49" i="92"/>
  <c r="M9" i="88" l="1"/>
  <c r="M10" i="88"/>
  <c r="M15" i="88"/>
  <c r="M16" i="88"/>
  <c r="M17" i="88"/>
  <c r="M18" i="88"/>
  <c r="M19" i="88"/>
  <c r="M20" i="88"/>
  <c r="M21" i="88"/>
  <c r="M22" i="88"/>
  <c r="M23" i="88"/>
  <c r="M24" i="88"/>
  <c r="M25" i="88"/>
  <c r="M8" i="88"/>
  <c r="G9" i="88"/>
  <c r="G10" i="88"/>
  <c r="G12" i="88"/>
  <c r="G13" i="88"/>
  <c r="G15" i="88"/>
  <c r="G16" i="88"/>
  <c r="G17" i="88"/>
  <c r="G18" i="88"/>
  <c r="G19" i="88"/>
  <c r="G20" i="88"/>
  <c r="G21" i="88"/>
  <c r="G22" i="88"/>
  <c r="G8" i="88"/>
  <c r="D10" i="88"/>
  <c r="D11" i="88"/>
  <c r="G11" i="88" s="1"/>
  <c r="D12" i="88"/>
  <c r="D13" i="88"/>
  <c r="D14" i="88"/>
  <c r="G14" i="88" s="1"/>
  <c r="D15" i="88"/>
  <c r="D16" i="88"/>
  <c r="D17" i="88"/>
  <c r="D18" i="88"/>
  <c r="D19" i="88"/>
  <c r="K9" i="88"/>
  <c r="K10" i="88"/>
  <c r="K11" i="88"/>
  <c r="K12" i="88"/>
  <c r="K13" i="88"/>
  <c r="K14" i="88"/>
  <c r="K15" i="88"/>
  <c r="K16" i="88"/>
  <c r="K17" i="88"/>
  <c r="K18" i="88"/>
  <c r="K19" i="88"/>
  <c r="K20" i="88"/>
  <c r="K21" i="88"/>
  <c r="K22" i="88"/>
  <c r="K23" i="88"/>
  <c r="K24" i="88"/>
  <c r="K25" i="88"/>
  <c r="D9" i="88"/>
  <c r="K8" i="88"/>
  <c r="AH19" i="80"/>
  <c r="L42" i="85"/>
  <c r="L41" i="85"/>
  <c r="L40" i="85"/>
  <c r="L39" i="85"/>
  <c r="L38" i="85"/>
  <c r="L37" i="85"/>
  <c r="L36" i="85"/>
  <c r="L35" i="85"/>
  <c r="L34" i="85"/>
  <c r="L32" i="85"/>
  <c r="L31" i="85"/>
  <c r="L30" i="85"/>
  <c r="L29" i="85"/>
  <c r="L28" i="85"/>
  <c r="L27" i="85"/>
  <c r="L26" i="85"/>
  <c r="L25" i="85"/>
  <c r="L24" i="85"/>
  <c r="L18" i="85"/>
  <c r="L19" i="85"/>
  <c r="L20" i="85"/>
  <c r="L21" i="85"/>
  <c r="L22" i="85"/>
  <c r="L17" i="85"/>
  <c r="AG13" i="80"/>
  <c r="AG14" i="80"/>
  <c r="AG15" i="80"/>
  <c r="AG16" i="80"/>
  <c r="AG17" i="80"/>
  <c r="AG18" i="80"/>
  <c r="AG12" i="80"/>
  <c r="D8" i="88"/>
  <c r="E4" i="79"/>
  <c r="F4" i="79"/>
  <c r="I6" i="79" s="1"/>
  <c r="G4" i="79"/>
  <c r="H4" i="79"/>
  <c r="D4" i="79"/>
  <c r="G3" i="87"/>
  <c r="H3" i="87" s="1"/>
  <c r="I3" i="87" l="1"/>
  <c r="J3" i="87" s="1"/>
  <c r="M14" i="88"/>
  <c r="M13" i="88"/>
  <c r="M12" i="88"/>
  <c r="M11" i="88"/>
  <c r="G4" i="87"/>
  <c r="H4" i="87" s="1"/>
  <c r="I4" i="87" s="1"/>
  <c r="J4" i="87" s="1"/>
  <c r="F2" i="87"/>
  <c r="F96" i="87" s="1"/>
  <c r="G5" i="87" l="1"/>
  <c r="H5" i="87" s="1"/>
  <c r="I5" i="87" s="1"/>
  <c r="J5" i="87" s="1"/>
  <c r="G6" i="87" l="1"/>
  <c r="H6" i="87" s="1"/>
  <c r="I6" i="87" s="1"/>
  <c r="J6" i="87" s="1"/>
  <c r="G7" i="87" l="1"/>
  <c r="K2" i="87"/>
  <c r="K96" i="87" s="1"/>
  <c r="I2" i="87"/>
  <c r="H7" i="87" l="1"/>
  <c r="G8" i="87"/>
  <c r="I8" i="87" s="1"/>
  <c r="J8" i="87" s="1"/>
  <c r="J2" i="87"/>
  <c r="I7" i="87" l="1"/>
  <c r="G9" i="87"/>
  <c r="I9" i="87" s="1"/>
  <c r="J9" i="87" s="1"/>
  <c r="J7" i="87" l="1"/>
  <c r="G10" i="87"/>
  <c r="I10" i="87" s="1"/>
  <c r="J10" i="87" s="1"/>
  <c r="G11" i="87" l="1"/>
  <c r="I11" i="87" s="1"/>
  <c r="J11" i="87" s="1"/>
  <c r="G12" i="87" l="1"/>
  <c r="I12" i="87" s="1"/>
  <c r="J12" i="87" s="1"/>
  <c r="G13" i="87" l="1"/>
  <c r="I13" i="87" s="1"/>
  <c r="J13" i="87" s="1"/>
  <c r="G14" i="87" l="1"/>
  <c r="H14" i="87" s="1"/>
  <c r="I14" i="87" s="1"/>
  <c r="J14" i="87" s="1"/>
  <c r="G15" i="87" l="1"/>
  <c r="I15" i="87" s="1"/>
  <c r="J15" i="87" s="1"/>
  <c r="G16" i="87" l="1"/>
  <c r="I16" i="87" l="1"/>
  <c r="J16" i="87" s="1"/>
  <c r="G17" i="87"/>
  <c r="H17" i="87" s="1"/>
  <c r="I17" i="87" s="1"/>
  <c r="J17" i="87" s="1"/>
  <c r="G18" i="87" l="1"/>
  <c r="H18" i="87" s="1"/>
  <c r="I18" i="87" s="1"/>
  <c r="J18" i="87" s="1"/>
  <c r="G19" i="87" l="1"/>
  <c r="H19" i="87" s="1"/>
  <c r="I19" i="87" s="1"/>
  <c r="J19" i="87" s="1"/>
  <c r="G20" i="87"/>
  <c r="H20" i="87" s="1"/>
  <c r="I20" i="87" s="1"/>
  <c r="J20" i="87" s="1"/>
  <c r="G21" i="87" l="1"/>
  <c r="H21" i="87" s="1"/>
  <c r="I21" i="87" s="1"/>
  <c r="J21" i="87" s="1"/>
  <c r="G22" i="87" l="1"/>
  <c r="H22" i="87" s="1"/>
  <c r="I22" i="87" s="1"/>
  <c r="J22" i="87" s="1"/>
  <c r="G23" i="87" l="1"/>
  <c r="H23" i="87" s="1"/>
  <c r="I23" i="87" s="1"/>
  <c r="J23" i="87" s="1"/>
  <c r="G24" i="87" l="1"/>
  <c r="H24" i="87" s="1"/>
  <c r="I24" i="87" s="1"/>
  <c r="J24" i="87" s="1"/>
  <c r="G25" i="87" l="1"/>
  <c r="G26" i="87" l="1"/>
  <c r="I26" i="87" s="1"/>
  <c r="J26" i="87" s="1"/>
  <c r="H25" i="87"/>
  <c r="I25" i="87" s="1"/>
  <c r="J25" i="87" s="1"/>
  <c r="G27" i="87" l="1"/>
  <c r="I27" i="87" s="1"/>
  <c r="J27" i="87" s="1"/>
  <c r="G28" i="87" l="1"/>
  <c r="I28" i="87" s="1"/>
  <c r="J28" i="87" s="1"/>
  <c r="G29" i="87" l="1"/>
  <c r="I29" i="87" s="1"/>
  <c r="J29" i="87" s="1"/>
  <c r="G30" i="87" l="1"/>
  <c r="I30" i="87" s="1"/>
  <c r="J30" i="87" s="1"/>
  <c r="G31" i="87"/>
  <c r="I31" i="87" s="1"/>
  <c r="J31" i="87" s="1"/>
  <c r="G32" i="87" l="1"/>
  <c r="I32" i="87" s="1"/>
  <c r="J32" i="87" s="1"/>
  <c r="G33" i="87" l="1"/>
  <c r="I33" i="87" s="1"/>
  <c r="J33" i="87" s="1"/>
  <c r="G34" i="87" l="1"/>
  <c r="G35" i="87" l="1"/>
  <c r="I34" i="87"/>
  <c r="J34" i="87" s="1"/>
  <c r="G36" i="87" l="1"/>
  <c r="H35" i="87"/>
  <c r="I35" i="87" s="1"/>
  <c r="J35" i="87" s="1"/>
  <c r="G37" i="87" l="1"/>
  <c r="H36" i="87"/>
  <c r="I36" i="87" s="1"/>
  <c r="J36" i="87" s="1"/>
  <c r="G38" i="87" l="1"/>
  <c r="H37" i="87"/>
  <c r="I37" i="87" s="1"/>
  <c r="J37" i="87" s="1"/>
  <c r="G39" i="87" l="1"/>
  <c r="H38" i="87"/>
  <c r="I38" i="87" s="1"/>
  <c r="J38" i="87" s="1"/>
  <c r="G40" i="87" l="1"/>
  <c r="H39" i="87"/>
  <c r="I39" i="87" s="1"/>
  <c r="J39" i="87" s="1"/>
  <c r="G41" i="87" l="1"/>
  <c r="H40" i="87"/>
  <c r="I40" i="87" s="1"/>
  <c r="J40" i="87" s="1"/>
  <c r="G42" i="87" l="1"/>
  <c r="H41" i="87"/>
  <c r="I41" i="87" s="1"/>
  <c r="J41" i="87" s="1"/>
  <c r="G43" i="87" l="1"/>
  <c r="H42" i="87"/>
  <c r="I42" i="87" s="1"/>
  <c r="J42" i="87" s="1"/>
  <c r="H43" i="87" l="1"/>
  <c r="I43" i="87" s="1"/>
  <c r="J43" i="87" s="1"/>
  <c r="G44" i="87"/>
  <c r="I44" i="87" l="1"/>
  <c r="J44" i="87" s="1"/>
  <c r="G45" i="87"/>
  <c r="G46" i="87" l="1"/>
  <c r="I45" i="87"/>
  <c r="J45" i="87" s="1"/>
  <c r="G47" i="87" l="1"/>
  <c r="I46" i="87"/>
  <c r="J46" i="87" s="1"/>
  <c r="G48" i="87" l="1"/>
  <c r="I47" i="87"/>
  <c r="J47" i="87" s="1"/>
  <c r="G49" i="87" l="1"/>
  <c r="I48" i="87"/>
  <c r="J48" i="87" s="1"/>
  <c r="G50" i="87" l="1"/>
  <c r="I49" i="87"/>
  <c r="J49" i="87" s="1"/>
  <c r="G51" i="87" l="1"/>
  <c r="I50" i="87"/>
  <c r="J50" i="87" s="1"/>
  <c r="G52" i="87" l="1"/>
  <c r="I51" i="87"/>
  <c r="J51" i="87" s="1"/>
  <c r="H52" i="87" l="1"/>
  <c r="I52" i="87" s="1"/>
  <c r="J52" i="87" s="1"/>
  <c r="G53" i="87"/>
  <c r="G54" i="87" l="1"/>
  <c r="H53" i="87"/>
  <c r="I53" i="87" s="1"/>
  <c r="J53" i="87" s="1"/>
  <c r="G55" i="87" l="1"/>
  <c r="H54" i="87"/>
  <c r="I54" i="87" s="1"/>
  <c r="J54" i="87" s="1"/>
  <c r="G56" i="87" l="1"/>
  <c r="H55" i="87"/>
  <c r="I55" i="87" s="1"/>
  <c r="J55" i="87" s="1"/>
  <c r="G57" i="87" l="1"/>
  <c r="H56" i="87"/>
  <c r="I56" i="87" s="1"/>
  <c r="J56" i="87" s="1"/>
  <c r="G58" i="87" l="1"/>
  <c r="H57" i="87"/>
  <c r="I57" i="87" s="1"/>
  <c r="J57" i="87" s="1"/>
  <c r="G59" i="87" l="1"/>
  <c r="I58" i="87"/>
  <c r="J58" i="87" s="1"/>
  <c r="G60" i="87" l="1"/>
  <c r="H59" i="87"/>
  <c r="I59" i="87" s="1"/>
  <c r="J59" i="87" s="1"/>
  <c r="H60" i="87" l="1"/>
  <c r="I60" i="87" s="1"/>
  <c r="J60" i="87" s="1"/>
  <c r="G61" i="87"/>
  <c r="G62" i="87" l="1"/>
  <c r="I61" i="87"/>
  <c r="J61" i="87" s="1"/>
  <c r="G63" i="87" l="1"/>
  <c r="I62" i="87"/>
  <c r="J62" i="87" s="1"/>
  <c r="G64" i="87" l="1"/>
  <c r="I63" i="87"/>
  <c r="J63" i="87" s="1"/>
  <c r="G65" i="87" l="1"/>
  <c r="I64" i="87"/>
  <c r="J64" i="87" s="1"/>
  <c r="G66" i="87" l="1"/>
  <c r="I65" i="87"/>
  <c r="J65" i="87" s="1"/>
  <c r="G67" i="87" l="1"/>
  <c r="I66" i="87"/>
  <c r="J66" i="87" s="1"/>
  <c r="G68" i="87" l="1"/>
  <c r="I67" i="87"/>
  <c r="J67" i="87" s="1"/>
  <c r="G69" i="87" l="1"/>
  <c r="I68" i="87"/>
  <c r="J68" i="87" s="1"/>
  <c r="G70" i="87" l="1"/>
  <c r="I69" i="87"/>
  <c r="J69" i="87" s="1"/>
  <c r="H70" i="87" l="1"/>
  <c r="I70" i="87" s="1"/>
  <c r="J70" i="87" s="1"/>
  <c r="G71" i="87"/>
  <c r="G72" i="87" l="1"/>
  <c r="H71" i="87"/>
  <c r="I71" i="87" s="1"/>
  <c r="J71" i="87" s="1"/>
  <c r="G73" i="87" l="1"/>
  <c r="H72" i="87"/>
  <c r="I72" i="87" s="1"/>
  <c r="J72" i="87" s="1"/>
  <c r="G74" i="87" l="1"/>
  <c r="H73" i="87"/>
  <c r="I73" i="87" s="1"/>
  <c r="J73" i="87" s="1"/>
  <c r="G75" i="87" l="1"/>
  <c r="H74" i="87"/>
  <c r="I74" i="87" s="1"/>
  <c r="J74" i="87" s="1"/>
  <c r="G76" i="87" l="1"/>
  <c r="H75" i="87"/>
  <c r="I75" i="87" s="1"/>
  <c r="J75" i="87" s="1"/>
  <c r="G77" i="87" l="1"/>
  <c r="H76" i="87"/>
  <c r="I76" i="87" s="1"/>
  <c r="J76" i="87" s="1"/>
  <c r="G78" i="87" l="1"/>
  <c r="H77" i="87"/>
  <c r="I77" i="87" s="1"/>
  <c r="J77" i="87" s="1"/>
  <c r="G79" i="87" l="1"/>
  <c r="I78" i="87"/>
  <c r="J78" i="87" s="1"/>
  <c r="G80" i="87" l="1"/>
  <c r="I79" i="87"/>
  <c r="J79" i="87" s="1"/>
  <c r="G81" i="87" l="1"/>
  <c r="I80" i="87"/>
  <c r="J80" i="87" s="1"/>
  <c r="G82" i="87" l="1"/>
  <c r="I81" i="87"/>
  <c r="J81" i="87" s="1"/>
  <c r="G83" i="87" l="1"/>
  <c r="I82" i="87"/>
  <c r="J82" i="87" s="1"/>
  <c r="G84" i="87" l="1"/>
  <c r="I83" i="87"/>
  <c r="J83" i="87" s="1"/>
  <c r="G85" i="87" l="1"/>
  <c r="I84" i="87"/>
  <c r="J84" i="87" s="1"/>
  <c r="G86" i="87" l="1"/>
  <c r="I85" i="87"/>
  <c r="J85" i="87" s="1"/>
  <c r="G87" i="87" l="1"/>
  <c r="I86" i="87"/>
  <c r="J86" i="87" s="1"/>
  <c r="H87" i="87" l="1"/>
  <c r="I87" i="87" s="1"/>
  <c r="J87" i="87" s="1"/>
  <c r="G88" i="87"/>
  <c r="G89" i="87" l="1"/>
  <c r="H88" i="87"/>
  <c r="I88" i="87" s="1"/>
  <c r="J88" i="87" s="1"/>
  <c r="G90" i="87" l="1"/>
  <c r="I89" i="87"/>
  <c r="J89" i="87" s="1"/>
  <c r="G91" i="87" l="1"/>
  <c r="H90" i="87"/>
  <c r="I90" i="87" s="1"/>
  <c r="J90" i="87" s="1"/>
  <c r="G92" i="87" l="1"/>
  <c r="H91" i="87"/>
  <c r="I91" i="87" s="1"/>
  <c r="J91" i="87" s="1"/>
  <c r="G93" i="87" l="1"/>
  <c r="H92" i="87"/>
  <c r="I92" i="87" s="1"/>
  <c r="J92" i="87" s="1"/>
  <c r="G94" i="87" l="1"/>
  <c r="I93" i="87"/>
  <c r="J93" i="87" s="1"/>
  <c r="G95" i="87" l="1"/>
  <c r="H95" i="87" s="1"/>
  <c r="I94" i="87"/>
  <c r="J94" i="87" s="1"/>
  <c r="I95" i="87" l="1"/>
  <c r="H96" i="87"/>
  <c r="J95" i="87" l="1"/>
  <c r="I96" i="87"/>
</calcChain>
</file>

<file path=xl/sharedStrings.xml><?xml version="1.0" encoding="utf-8"?>
<sst xmlns="http://schemas.openxmlformats.org/spreadsheetml/2006/main" count="472" uniqueCount="35">
  <si>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</si>
  <si>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</si>
  <si>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</si>
  <si>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</si>
  <si>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</si>
  <si>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</si>
  <si>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</si>
  <si>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</si>
  <si>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</si>
  <si>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</si>
  <si>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</si>
  <si>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</si>
  <si>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</si>
  <si>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 xml:space="preserve">Total </t>
  </si>
  <si>
    <t>2BHK</t>
  </si>
  <si>
    <t>2 BHK</t>
  </si>
  <si>
    <t>CA Rate</t>
  </si>
  <si>
    <t xml:space="preserve"> As per Approved Plan RERA Carpet Area in 
Sq. Ft.                      
</t>
  </si>
  <si>
    <t>Bld</t>
  </si>
  <si>
    <t>1BHK</t>
  </si>
  <si>
    <t>1 BHK</t>
  </si>
  <si>
    <t>Sale / Rehab</t>
  </si>
  <si>
    <t>Sale</t>
  </si>
  <si>
    <t>Rehab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</si>
  <si>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</si>
  <si>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</si>
  <si>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</si>
  <si>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</si>
  <si>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</si>
  <si>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>3rd Flr</t>
  </si>
  <si>
    <t>4-7,9,10,12 &amp; 13th Flr</t>
  </si>
  <si>
    <t>8 &amp; 11th Flr</t>
  </si>
  <si>
    <t>Ref</t>
  </si>
  <si>
    <t xml:space="preserve">1 BHK - 27                                    2 BHK - 20                                                                                            </t>
  </si>
  <si>
    <t xml:space="preserve">1 BHK - 26                                 2 BHK - 21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</si>
</sst>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0.000"/>
    <numFmt numFmtId="166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0" fillId="0" borderId="0" xfId="0" applyNumberFormat="1"/>
    <xf numFmtId="43" fontId="2" fillId="0" borderId="0" xfId="0" applyNumberFormat="1" applyFont="1"/>
    <xf numFmtId="0" fontId="0" fillId="0" borderId="0" xfId="0" applyAlignment="1">
      <alignment horizontal="center" vertical="center"/>
    </xf>
    <xf numFmtId="0" fontId="4" fillId="2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43" fontId="2" fillId="0" borderId="0" xfId="1" applyFont="1"/>
    <xf numFmtId="43" fontId="0" fillId="0" borderId="0" xfId="0" applyNumberFormat="1" applyAlignment="1">
      <alignment horizontal="center" vertical="center"/>
    </xf>
    <xf numFmtId="0" fontId="5" fillId="3" borderId="7" xfId="0" applyFont="1" applyFill="1" applyBorder="1" applyAlignment="1">
      <alignment vertical="top" wrapText="1"/>
    </xf>
    <xf numFmtId="165" fontId="0" fillId="0" borderId="0" xfId="0" applyNumberFormat="1"/>
    <xf numFmtId="43" fontId="2" fillId="0" borderId="0" xfId="1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3" fontId="0" fillId="0" borderId="0" xfId="1" applyFont="1"/>
    <xf numFmtId="0" fontId="7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1" fontId="10" fillId="0" borderId="1" xfId="2" applyNumberFormat="1" applyFont="1" applyBorder="1" applyAlignment="1">
      <alignment horizontal="center" vertical="top" wrapText="1"/>
    </xf>
    <xf numFmtId="166" fontId="10" fillId="0" borderId="1" xfId="1" applyNumberFormat="1" applyFont="1" applyFill="1" applyBorder="1" applyAlignment="1">
      <alignment horizontal="left"/>
    </xf>
    <xf numFmtId="166" fontId="10" fillId="0" borderId="1" xfId="1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43" fontId="11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top" wrapText="1"/>
    </xf>
    <xf numFmtId="166" fontId="11" fillId="0" borderId="1" xfId="0" applyNumberFormat="1" applyFont="1" applyBorder="1" applyAlignment="1">
      <alignment horizontal="center"/>
    </xf>
    <xf numFmtId="0" fontId="12" fillId="0" borderId="0" xfId="0" applyFont="1"/>
    <xf numFmtId="165" fontId="4" fillId="3" borderId="8" xfId="0" applyNumberFormat="1" applyFont="1" applyFill="1" applyBorder="1" applyAlignment="1">
      <alignment vertical="top" wrapText="1"/>
    </xf>
    <xf numFmtId="165" fontId="4" fillId="2" borderId="8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/>
    </xf>
    <xf numFmtId="43" fontId="14" fillId="0" borderId="2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43" fontId="3" fillId="0" borderId="0" xfId="1" applyFont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1" fontId="10" fillId="0" borderId="2" xfId="0" applyNumberFormat="1" applyFon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0" fontId="0" fillId="0" borderId="0" xfId="0" applyFont="1"/>
    <xf numFmtId="0" fontId="0" fillId="5" borderId="0" xfId="0" applyFont="1" applyFill="1"/>
    <xf numFmtId="164" fontId="0" fillId="0" borderId="0" xfId="0" applyNumberFormat="1" applyFont="1"/>
    <xf numFmtId="1" fontId="0" fillId="0" borderId="0" xfId="0" applyNumberFormat="1" applyFont="1"/>
    <xf numFmtId="43" fontId="0" fillId="0" borderId="0" xfId="0" applyNumberFormat="1" applyFont="1"/>
    <xf numFmtId="0" fontId="15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41413</xdr:colOff>
      <xdr:row>0</xdr:row>
      <xdr:rowOff>0</xdr:rowOff>
    </xdr:from>
    <xdr:to>
      <xdr:col>27</xdr:col>
      <xdr:colOff>480391</xdr:colOff>
      <xdr:row>38</xdr:row>
      <xdr:rowOff>8284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37220E-2A25-C8B5-353B-AB4666D5BB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664" t="20207" r="5810" b="7581"/>
        <a:stretch/>
      </xdr:blipFill>
      <xdr:spPr>
        <a:xfrm>
          <a:off x="654326" y="0"/>
          <a:ext cx="16374717" cy="7429501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52552</xdr:rowOff>
    </xdr:from>
    <xdr:to>
      <xdr:col>7</xdr:col>
      <xdr:colOff>302172</xdr:colOff>
      <xdr:row>33</xdr:row>
      <xdr:rowOff>177362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DD559-FA81-8B82-6086-8DEC128227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575" t="15067" r="42393" b="24149"/>
        <a:stretch/>
      </xdr:blipFill>
      <xdr:spPr>
        <a:xfrm>
          <a:off x="0" y="814552"/>
          <a:ext cx="4578569" cy="6253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tabSelected="1" zoomScale="145" zoomScaleNormal="145" workbookViewId="0">
      <selection activeCell="N17" sqref="N17"/>
    </sheetView>
  </sheetViews>
  <sheetFormatPr defaultRowHeight="15" x14ac:dyDescent="0.25"/>
  <cols>
    <col min="1" max="1" width="4" style="61" customWidth="1"/>
    <col min="2" max="3" width="4.7109375" style="60" customWidth="1"/>
    <col min="4" max="4" width="6.42578125" style="35" customWidth="1"/>
    <col min="5" max="5" width="6.140625" style="62" customWidth="1"/>
    <col min="6" max="6" width="6.7109375" style="60" customWidth="1"/>
    <col min="7" max="7" width="5.7109375" style="60" customWidth="1"/>
    <col min="8" max="8" width="11.85546875" style="60" customWidth="1"/>
    <col min="9" max="9" width="13" style="60" customWidth="1"/>
    <col min="10" max="10" width="5.7109375" style="60" customWidth="1"/>
    <col min="11" max="11" width="9.7109375" style="60" customWidth="1"/>
    <col min="12" max="12" width="8.7109375" style="60" customWidth="1"/>
    <col min="13" max="13" width="14.28515625" customWidth="1"/>
    <col min="14" max="14" width="14.28515625" style="1" bestFit="1" customWidth="1"/>
    <col min="15" max="15" width="9.140625" style="1"/>
  </cols>
  <sheetData>
    <row r="1" spans="1:15" ht="71.25" customHeight="1" x14ac:dyDescent="0.25">
      <c r="A1" s="18" t="s">
        <v>1</v>
      </c>
      <c r="B1" s="19" t="s">
        <v>0</v>
      </c>
      <c r="C1" s="20" t="s">
        <v>2</v>
      </c>
      <c r="D1" s="21" t="s">
        <v>12</v>
      </c>
      <c r="E1" s="21" t="s">
        <v>17</v>
      </c>
      <c r="F1" s="20" t="s">
        <v>11</v>
      </c>
      <c r="G1" s="19" t="s">
        <v>28</v>
      </c>
      <c r="H1" s="19" t="s">
        <v>24</v>
      </c>
      <c r="I1" s="22" t="s">
        <v>25</v>
      </c>
      <c r="J1" s="20" t="s">
        <v>26</v>
      </c>
      <c r="K1" s="20" t="s">
        <v>27</v>
      </c>
      <c r="L1" s="23" t="s">
        <v>21</v>
      </c>
    </row>
    <row r="2" spans="1:15" x14ac:dyDescent="0.25">
      <c r="A2" s="24">
        <v>1</v>
      </c>
      <c r="B2" s="25">
        <v>301</v>
      </c>
      <c r="C2" s="25">
        <v>3</v>
      </c>
      <c r="D2" s="25" t="s">
        <v>20</v>
      </c>
      <c r="E2" s="25">
        <v>361</v>
      </c>
      <c r="F2" s="25">
        <f>E2*1.1</f>
        <v>397.1</v>
      </c>
      <c r="G2" s="26">
        <v>10800</v>
      </c>
      <c r="H2" s="27">
        <f>E2*G2</f>
        <v>3898800</v>
      </c>
      <c r="I2" s="27">
        <f>H2*1.08</f>
        <v>4210704</v>
      </c>
      <c r="J2" s="28">
        <f t="shared" ref="J2" si="0">MROUND((I2*0.025/12),500)</f>
        <v>9000</v>
      </c>
      <c r="K2" s="29">
        <f>F2*2600</f>
        <v>1032460.0000000001</v>
      </c>
      <c r="L2" s="30" t="s">
        <v>22</v>
      </c>
      <c r="M2" s="4"/>
      <c r="O2" s="2"/>
    </row>
    <row r="3" spans="1:15" x14ac:dyDescent="0.25">
      <c r="A3" s="24">
        <v>2</v>
      </c>
      <c r="B3" s="25">
        <v>302</v>
      </c>
      <c r="C3" s="25">
        <v>3</v>
      </c>
      <c r="D3" s="25" t="s">
        <v>20</v>
      </c>
      <c r="E3" s="25">
        <v>398</v>
      </c>
      <c r="F3" s="25">
        <f t="shared" ref="F3:F66" si="1">E3*1.1</f>
        <v>437.8</v>
      </c>
      <c r="G3" s="26">
        <f t="shared" ref="G3:G7" si="2">G2</f>
        <v>10800</v>
      </c>
      <c r="H3" s="27">
        <f t="shared" ref="H3:H66" si="3">E3*G3</f>
        <v>4298400</v>
      </c>
      <c r="I3" s="27">
        <f t="shared" ref="I3:I66" si="4">H3*1.08</f>
        <v>4642272</v>
      </c>
      <c r="J3" s="28">
        <f t="shared" ref="J3:J66" si="5">MROUND((I3*0.025/12),500)</f>
        <v>9500</v>
      </c>
      <c r="K3" s="29">
        <f t="shared" ref="K3:K66" si="6">F3*2600</f>
        <v>1138280</v>
      </c>
      <c r="L3" s="30" t="s">
        <v>22</v>
      </c>
      <c r="M3" s="4"/>
      <c r="O3" s="2"/>
    </row>
    <row r="4" spans="1:15" x14ac:dyDescent="0.25">
      <c r="A4" s="24">
        <v>3</v>
      </c>
      <c r="B4" s="25">
        <v>303</v>
      </c>
      <c r="C4" s="25">
        <v>3</v>
      </c>
      <c r="D4" s="25" t="s">
        <v>20</v>
      </c>
      <c r="E4" s="25">
        <v>398</v>
      </c>
      <c r="F4" s="25">
        <f t="shared" si="1"/>
        <v>437.8</v>
      </c>
      <c r="G4" s="26">
        <f t="shared" si="2"/>
        <v>10800</v>
      </c>
      <c r="H4" s="27">
        <f t="shared" si="3"/>
        <v>4298400</v>
      </c>
      <c r="I4" s="27">
        <f t="shared" si="4"/>
        <v>4642272</v>
      </c>
      <c r="J4" s="28">
        <f t="shared" si="5"/>
        <v>9500</v>
      </c>
      <c r="K4" s="29">
        <f t="shared" si="6"/>
        <v>1138280</v>
      </c>
      <c r="L4" s="30" t="s">
        <v>22</v>
      </c>
      <c r="M4" s="4"/>
      <c r="O4" s="2"/>
    </row>
    <row r="5" spans="1:15" x14ac:dyDescent="0.25">
      <c r="A5" s="24">
        <v>4</v>
      </c>
      <c r="B5" s="25">
        <v>304</v>
      </c>
      <c r="C5" s="25">
        <v>3</v>
      </c>
      <c r="D5" s="25" t="s">
        <v>15</v>
      </c>
      <c r="E5" s="25">
        <v>555</v>
      </c>
      <c r="F5" s="25">
        <f t="shared" si="1"/>
        <v>610.5</v>
      </c>
      <c r="G5" s="26">
        <f t="shared" si="2"/>
        <v>10800</v>
      </c>
      <c r="H5" s="27">
        <f t="shared" si="3"/>
        <v>5994000</v>
      </c>
      <c r="I5" s="27">
        <f t="shared" si="4"/>
        <v>6473520</v>
      </c>
      <c r="J5" s="28">
        <f t="shared" si="5"/>
        <v>13500</v>
      </c>
      <c r="K5" s="29">
        <f t="shared" si="6"/>
        <v>1587300</v>
      </c>
      <c r="L5" s="30" t="s">
        <v>22</v>
      </c>
      <c r="M5" s="4"/>
      <c r="O5" s="2"/>
    </row>
    <row r="6" spans="1:15" x14ac:dyDescent="0.25">
      <c r="A6" s="24">
        <v>5</v>
      </c>
      <c r="B6" s="25">
        <v>305</v>
      </c>
      <c r="C6" s="25">
        <v>3</v>
      </c>
      <c r="D6" s="25" t="s">
        <v>15</v>
      </c>
      <c r="E6" s="25">
        <v>651</v>
      </c>
      <c r="F6" s="25">
        <f t="shared" si="1"/>
        <v>716.1</v>
      </c>
      <c r="G6" s="26">
        <f t="shared" si="2"/>
        <v>10800</v>
      </c>
      <c r="H6" s="27">
        <f t="shared" si="3"/>
        <v>7030800</v>
      </c>
      <c r="I6" s="27">
        <f t="shared" si="4"/>
        <v>7593264.0000000009</v>
      </c>
      <c r="J6" s="28">
        <f t="shared" si="5"/>
        <v>16000</v>
      </c>
      <c r="K6" s="29">
        <f t="shared" si="6"/>
        <v>1861860</v>
      </c>
      <c r="L6" s="30" t="s">
        <v>22</v>
      </c>
      <c r="M6" s="4"/>
      <c r="O6" s="2"/>
    </row>
    <row r="7" spans="1:15" x14ac:dyDescent="0.25">
      <c r="A7" s="24">
        <v>6</v>
      </c>
      <c r="B7" s="25">
        <v>306</v>
      </c>
      <c r="C7" s="25">
        <v>3</v>
      </c>
      <c r="D7" s="25" t="s">
        <v>15</v>
      </c>
      <c r="E7" s="25">
        <v>651</v>
      </c>
      <c r="F7" s="25">
        <f t="shared" si="1"/>
        <v>716.1</v>
      </c>
      <c r="G7" s="26">
        <f t="shared" si="2"/>
        <v>10800</v>
      </c>
      <c r="H7" s="27">
        <f t="shared" si="3"/>
        <v>7030800</v>
      </c>
      <c r="I7" s="27">
        <f t="shared" si="4"/>
        <v>7593264.0000000009</v>
      </c>
      <c r="J7" s="28">
        <f t="shared" si="5"/>
        <v>16000</v>
      </c>
      <c r="K7" s="29">
        <f t="shared" si="6"/>
        <v>1861860</v>
      </c>
      <c r="L7" s="30" t="s">
        <v>22</v>
      </c>
      <c r="M7" s="4"/>
      <c r="O7" s="2"/>
    </row>
    <row r="8" spans="1:15" x14ac:dyDescent="0.25">
      <c r="A8" s="24">
        <v>7</v>
      </c>
      <c r="B8" s="25">
        <v>401</v>
      </c>
      <c r="C8" s="25">
        <v>4</v>
      </c>
      <c r="D8" s="25" t="s">
        <v>20</v>
      </c>
      <c r="E8" s="25">
        <v>354</v>
      </c>
      <c r="F8" s="25">
        <f t="shared" si="1"/>
        <v>389.40000000000003</v>
      </c>
      <c r="G8" s="26">
        <f>G7+50</f>
        <v>10850</v>
      </c>
      <c r="H8" s="27">
        <v>0</v>
      </c>
      <c r="I8" s="27">
        <f t="shared" si="4"/>
        <v>0</v>
      </c>
      <c r="J8" s="28">
        <f t="shared" si="5"/>
        <v>0</v>
      </c>
      <c r="K8" s="29">
        <f t="shared" si="6"/>
        <v>1012440.0000000001</v>
      </c>
      <c r="L8" s="30" t="s">
        <v>23</v>
      </c>
      <c r="M8" s="4"/>
      <c r="O8" s="2"/>
    </row>
    <row r="9" spans="1:15" x14ac:dyDescent="0.25">
      <c r="A9" s="24">
        <v>8</v>
      </c>
      <c r="B9" s="25">
        <v>402</v>
      </c>
      <c r="C9" s="25">
        <v>4</v>
      </c>
      <c r="D9" s="25" t="s">
        <v>20</v>
      </c>
      <c r="E9" s="25">
        <v>354</v>
      </c>
      <c r="F9" s="25">
        <f t="shared" si="1"/>
        <v>389.40000000000003</v>
      </c>
      <c r="G9" s="26">
        <f t="shared" ref="G9:G16" si="7">G8</f>
        <v>10850</v>
      </c>
      <c r="H9" s="27">
        <v>0</v>
      </c>
      <c r="I9" s="27">
        <f t="shared" si="4"/>
        <v>0</v>
      </c>
      <c r="J9" s="28">
        <f t="shared" si="5"/>
        <v>0</v>
      </c>
      <c r="K9" s="29">
        <f t="shared" si="6"/>
        <v>1012440.0000000001</v>
      </c>
      <c r="L9" s="30" t="s">
        <v>23</v>
      </c>
      <c r="M9" s="4"/>
      <c r="O9" s="2"/>
    </row>
    <row r="10" spans="1:15" x14ac:dyDescent="0.25">
      <c r="A10" s="24">
        <v>9</v>
      </c>
      <c r="B10" s="25">
        <v>403</v>
      </c>
      <c r="C10" s="25">
        <v>4</v>
      </c>
      <c r="D10" s="25" t="s">
        <v>20</v>
      </c>
      <c r="E10" s="25">
        <v>361</v>
      </c>
      <c r="F10" s="25">
        <f t="shared" si="1"/>
        <v>397.1</v>
      </c>
      <c r="G10" s="26">
        <f t="shared" si="7"/>
        <v>10850</v>
      </c>
      <c r="H10" s="27">
        <v>0</v>
      </c>
      <c r="I10" s="27">
        <f t="shared" si="4"/>
        <v>0</v>
      </c>
      <c r="J10" s="28">
        <f t="shared" si="5"/>
        <v>0</v>
      </c>
      <c r="K10" s="29">
        <f t="shared" si="6"/>
        <v>1032460.0000000001</v>
      </c>
      <c r="L10" s="30" t="s">
        <v>23</v>
      </c>
      <c r="M10" s="4"/>
      <c r="O10" s="2"/>
    </row>
    <row r="11" spans="1:15" x14ac:dyDescent="0.25">
      <c r="A11" s="24">
        <v>10</v>
      </c>
      <c r="B11" s="25">
        <v>404</v>
      </c>
      <c r="C11" s="25">
        <v>4</v>
      </c>
      <c r="D11" s="25" t="s">
        <v>20</v>
      </c>
      <c r="E11" s="25">
        <v>398</v>
      </c>
      <c r="F11" s="25">
        <f t="shared" si="1"/>
        <v>437.8</v>
      </c>
      <c r="G11" s="26">
        <f t="shared" si="7"/>
        <v>10850</v>
      </c>
      <c r="H11" s="27">
        <v>0</v>
      </c>
      <c r="I11" s="27">
        <f t="shared" si="4"/>
        <v>0</v>
      </c>
      <c r="J11" s="28">
        <f t="shared" si="5"/>
        <v>0</v>
      </c>
      <c r="K11" s="29">
        <f t="shared" si="6"/>
        <v>1138280</v>
      </c>
      <c r="L11" s="30" t="s">
        <v>23</v>
      </c>
      <c r="M11" s="4"/>
      <c r="O11" s="2"/>
    </row>
    <row r="12" spans="1:15" x14ac:dyDescent="0.25">
      <c r="A12" s="24">
        <v>11</v>
      </c>
      <c r="B12" s="25">
        <v>405</v>
      </c>
      <c r="C12" s="25">
        <v>4</v>
      </c>
      <c r="D12" s="25" t="s">
        <v>20</v>
      </c>
      <c r="E12" s="25">
        <v>398</v>
      </c>
      <c r="F12" s="25">
        <f t="shared" si="1"/>
        <v>437.8</v>
      </c>
      <c r="G12" s="26">
        <f t="shared" si="7"/>
        <v>10850</v>
      </c>
      <c r="H12" s="27">
        <v>0</v>
      </c>
      <c r="I12" s="27">
        <f t="shared" si="4"/>
        <v>0</v>
      </c>
      <c r="J12" s="28">
        <f t="shared" si="5"/>
        <v>0</v>
      </c>
      <c r="K12" s="29">
        <f t="shared" si="6"/>
        <v>1138280</v>
      </c>
      <c r="L12" s="30" t="s">
        <v>23</v>
      </c>
      <c r="M12" s="4"/>
      <c r="O12" s="2"/>
    </row>
    <row r="13" spans="1:15" x14ac:dyDescent="0.25">
      <c r="A13" s="24">
        <v>12</v>
      </c>
      <c r="B13" s="25">
        <v>406</v>
      </c>
      <c r="C13" s="25">
        <v>4</v>
      </c>
      <c r="D13" s="25" t="s">
        <v>15</v>
      </c>
      <c r="E13" s="25">
        <v>555</v>
      </c>
      <c r="F13" s="25">
        <f t="shared" si="1"/>
        <v>610.5</v>
      </c>
      <c r="G13" s="26">
        <f t="shared" si="7"/>
        <v>10850</v>
      </c>
      <c r="H13" s="27">
        <v>0</v>
      </c>
      <c r="I13" s="27">
        <f t="shared" si="4"/>
        <v>0</v>
      </c>
      <c r="J13" s="28">
        <f t="shared" si="5"/>
        <v>0</v>
      </c>
      <c r="K13" s="29">
        <f t="shared" si="6"/>
        <v>1587300</v>
      </c>
      <c r="L13" s="30" t="s">
        <v>23</v>
      </c>
      <c r="M13" s="4"/>
      <c r="O13" s="2"/>
    </row>
    <row r="14" spans="1:15" x14ac:dyDescent="0.25">
      <c r="A14" s="24">
        <v>13</v>
      </c>
      <c r="B14" s="25">
        <v>407</v>
      </c>
      <c r="C14" s="25">
        <v>4</v>
      </c>
      <c r="D14" s="25" t="s">
        <v>15</v>
      </c>
      <c r="E14" s="25">
        <v>651</v>
      </c>
      <c r="F14" s="25">
        <f t="shared" si="1"/>
        <v>716.1</v>
      </c>
      <c r="G14" s="26">
        <f t="shared" si="7"/>
        <v>10850</v>
      </c>
      <c r="H14" s="27">
        <f t="shared" si="3"/>
        <v>7063350</v>
      </c>
      <c r="I14" s="27">
        <f t="shared" si="4"/>
        <v>7628418.0000000009</v>
      </c>
      <c r="J14" s="28">
        <f t="shared" si="5"/>
        <v>16000</v>
      </c>
      <c r="K14" s="29">
        <f t="shared" si="6"/>
        <v>1861860</v>
      </c>
      <c r="L14" s="30" t="s">
        <v>22</v>
      </c>
      <c r="M14" s="4"/>
      <c r="O14" s="2"/>
    </row>
    <row r="15" spans="1:15" x14ac:dyDescent="0.25">
      <c r="A15" s="24">
        <v>14</v>
      </c>
      <c r="B15" s="25">
        <v>408</v>
      </c>
      <c r="C15" s="25">
        <v>4</v>
      </c>
      <c r="D15" s="25" t="s">
        <v>15</v>
      </c>
      <c r="E15" s="25">
        <v>651</v>
      </c>
      <c r="F15" s="25">
        <f t="shared" si="1"/>
        <v>716.1</v>
      </c>
      <c r="G15" s="26">
        <f t="shared" si="7"/>
        <v>10850</v>
      </c>
      <c r="H15" s="27">
        <v>0</v>
      </c>
      <c r="I15" s="27">
        <f t="shared" si="4"/>
        <v>0</v>
      </c>
      <c r="J15" s="28">
        <f t="shared" si="5"/>
        <v>0</v>
      </c>
      <c r="K15" s="29">
        <f t="shared" si="6"/>
        <v>1861860</v>
      </c>
      <c r="L15" s="30" t="s">
        <v>23</v>
      </c>
      <c r="M15" s="4"/>
      <c r="O15" s="2"/>
    </row>
    <row r="16" spans="1:15" x14ac:dyDescent="0.25">
      <c r="A16" s="24">
        <v>15</v>
      </c>
      <c r="B16" s="25">
        <v>409</v>
      </c>
      <c r="C16" s="25">
        <v>4</v>
      </c>
      <c r="D16" s="25" t="s">
        <v>15</v>
      </c>
      <c r="E16" s="25">
        <v>361</v>
      </c>
      <c r="F16" s="25">
        <f t="shared" si="1"/>
        <v>397.1</v>
      </c>
      <c r="G16" s="26">
        <f t="shared" si="7"/>
        <v>10850</v>
      </c>
      <c r="H16" s="27">
        <v>0</v>
      </c>
      <c r="I16" s="27">
        <f t="shared" si="4"/>
        <v>0</v>
      </c>
      <c r="J16" s="28">
        <f t="shared" si="5"/>
        <v>0</v>
      </c>
      <c r="K16" s="29">
        <f t="shared" si="6"/>
        <v>1032460.0000000001</v>
      </c>
      <c r="L16" s="30" t="s">
        <v>23</v>
      </c>
      <c r="M16" s="4"/>
      <c r="O16" s="2"/>
    </row>
    <row r="17" spans="1:15" x14ac:dyDescent="0.25">
      <c r="A17" s="24">
        <v>16</v>
      </c>
      <c r="B17" s="25">
        <v>501</v>
      </c>
      <c r="C17" s="25">
        <v>5</v>
      </c>
      <c r="D17" s="25" t="s">
        <v>20</v>
      </c>
      <c r="E17" s="25">
        <v>354</v>
      </c>
      <c r="F17" s="25">
        <f t="shared" si="1"/>
        <v>389.40000000000003</v>
      </c>
      <c r="G17" s="26">
        <f>G16+50</f>
        <v>10900</v>
      </c>
      <c r="H17" s="27">
        <f t="shared" si="3"/>
        <v>3858600</v>
      </c>
      <c r="I17" s="27">
        <f t="shared" si="4"/>
        <v>4167288.0000000005</v>
      </c>
      <c r="J17" s="28">
        <f t="shared" si="5"/>
        <v>8500</v>
      </c>
      <c r="K17" s="29">
        <f t="shared" si="6"/>
        <v>1012440.0000000001</v>
      </c>
      <c r="L17" s="30" t="s">
        <v>22</v>
      </c>
      <c r="M17" s="4"/>
      <c r="O17" s="2"/>
    </row>
    <row r="18" spans="1:15" x14ac:dyDescent="0.25">
      <c r="A18" s="24">
        <v>17</v>
      </c>
      <c r="B18" s="25">
        <v>502</v>
      </c>
      <c r="C18" s="25">
        <v>5</v>
      </c>
      <c r="D18" s="25" t="s">
        <v>20</v>
      </c>
      <c r="E18" s="25">
        <v>354</v>
      </c>
      <c r="F18" s="25">
        <f t="shared" si="1"/>
        <v>389.40000000000003</v>
      </c>
      <c r="G18" s="26">
        <f t="shared" ref="G18:G25" si="8">G17</f>
        <v>10900</v>
      </c>
      <c r="H18" s="27">
        <f t="shared" si="3"/>
        <v>3858600</v>
      </c>
      <c r="I18" s="27">
        <f t="shared" si="4"/>
        <v>4167288.0000000005</v>
      </c>
      <c r="J18" s="28">
        <f t="shared" si="5"/>
        <v>8500</v>
      </c>
      <c r="K18" s="29">
        <f t="shared" si="6"/>
        <v>1012440.0000000001</v>
      </c>
      <c r="L18" s="30" t="s">
        <v>22</v>
      </c>
      <c r="M18" s="4"/>
      <c r="O18" s="2"/>
    </row>
    <row r="19" spans="1:15" x14ac:dyDescent="0.25">
      <c r="A19" s="24">
        <v>18</v>
      </c>
      <c r="B19" s="25">
        <v>503</v>
      </c>
      <c r="C19" s="25">
        <v>5</v>
      </c>
      <c r="D19" s="25" t="s">
        <v>20</v>
      </c>
      <c r="E19" s="25">
        <v>361</v>
      </c>
      <c r="F19" s="25">
        <f t="shared" si="1"/>
        <v>397.1</v>
      </c>
      <c r="G19" s="26">
        <f t="shared" si="8"/>
        <v>10900</v>
      </c>
      <c r="H19" s="27">
        <f t="shared" si="3"/>
        <v>3934900</v>
      </c>
      <c r="I19" s="27">
        <f t="shared" si="4"/>
        <v>4249692</v>
      </c>
      <c r="J19" s="28">
        <f t="shared" si="5"/>
        <v>9000</v>
      </c>
      <c r="K19" s="29">
        <f t="shared" si="6"/>
        <v>1032460.0000000001</v>
      </c>
      <c r="L19" s="30" t="s">
        <v>22</v>
      </c>
      <c r="M19" s="4"/>
      <c r="O19" s="2"/>
    </row>
    <row r="20" spans="1:15" x14ac:dyDescent="0.25">
      <c r="A20" s="24">
        <v>19</v>
      </c>
      <c r="B20" s="25">
        <v>504</v>
      </c>
      <c r="C20" s="25">
        <v>5</v>
      </c>
      <c r="D20" s="25" t="s">
        <v>20</v>
      </c>
      <c r="E20" s="25">
        <v>398</v>
      </c>
      <c r="F20" s="25">
        <f t="shared" si="1"/>
        <v>437.8</v>
      </c>
      <c r="G20" s="26">
        <f t="shared" si="8"/>
        <v>10900</v>
      </c>
      <c r="H20" s="27">
        <f t="shared" si="3"/>
        <v>4338200</v>
      </c>
      <c r="I20" s="27">
        <f t="shared" si="4"/>
        <v>4685256</v>
      </c>
      <c r="J20" s="28">
        <f t="shared" si="5"/>
        <v>10000</v>
      </c>
      <c r="K20" s="29">
        <f t="shared" si="6"/>
        <v>1138280</v>
      </c>
      <c r="L20" s="30" t="s">
        <v>22</v>
      </c>
      <c r="M20" s="4"/>
      <c r="O20" s="2"/>
    </row>
    <row r="21" spans="1:15" x14ac:dyDescent="0.25">
      <c r="A21" s="24">
        <v>20</v>
      </c>
      <c r="B21" s="25">
        <v>505</v>
      </c>
      <c r="C21" s="25">
        <v>5</v>
      </c>
      <c r="D21" s="25" t="s">
        <v>20</v>
      </c>
      <c r="E21" s="25">
        <v>398</v>
      </c>
      <c r="F21" s="25">
        <f t="shared" si="1"/>
        <v>437.8</v>
      </c>
      <c r="G21" s="26">
        <f t="shared" si="8"/>
        <v>10900</v>
      </c>
      <c r="H21" s="27">
        <f t="shared" si="3"/>
        <v>4338200</v>
      </c>
      <c r="I21" s="27">
        <f t="shared" si="4"/>
        <v>4685256</v>
      </c>
      <c r="J21" s="28">
        <f t="shared" si="5"/>
        <v>10000</v>
      </c>
      <c r="K21" s="29">
        <f t="shared" si="6"/>
        <v>1138280</v>
      </c>
      <c r="L21" s="30" t="s">
        <v>22</v>
      </c>
      <c r="M21" s="4"/>
      <c r="O21" s="2"/>
    </row>
    <row r="22" spans="1:15" x14ac:dyDescent="0.25">
      <c r="A22" s="24">
        <v>21</v>
      </c>
      <c r="B22" s="25">
        <v>506</v>
      </c>
      <c r="C22" s="25">
        <v>5</v>
      </c>
      <c r="D22" s="25" t="s">
        <v>15</v>
      </c>
      <c r="E22" s="25">
        <v>555</v>
      </c>
      <c r="F22" s="25">
        <f t="shared" si="1"/>
        <v>610.5</v>
      </c>
      <c r="G22" s="26">
        <f t="shared" si="8"/>
        <v>10900</v>
      </c>
      <c r="H22" s="27">
        <f t="shared" si="3"/>
        <v>6049500</v>
      </c>
      <c r="I22" s="27">
        <f t="shared" si="4"/>
        <v>6533460</v>
      </c>
      <c r="J22" s="28">
        <f t="shared" si="5"/>
        <v>13500</v>
      </c>
      <c r="K22" s="29">
        <f t="shared" si="6"/>
        <v>1587300</v>
      </c>
      <c r="L22" s="30" t="s">
        <v>22</v>
      </c>
      <c r="M22" s="4"/>
      <c r="N22" s="5"/>
      <c r="O22" s="2"/>
    </row>
    <row r="23" spans="1:15" x14ac:dyDescent="0.25">
      <c r="A23" s="24">
        <v>22</v>
      </c>
      <c r="B23" s="25">
        <v>507</v>
      </c>
      <c r="C23" s="25">
        <v>5</v>
      </c>
      <c r="D23" s="25" t="s">
        <v>15</v>
      </c>
      <c r="E23" s="25">
        <v>651</v>
      </c>
      <c r="F23" s="25">
        <f t="shared" si="1"/>
        <v>716.1</v>
      </c>
      <c r="G23" s="26">
        <f t="shared" si="8"/>
        <v>10900</v>
      </c>
      <c r="H23" s="27">
        <f t="shared" si="3"/>
        <v>7095900</v>
      </c>
      <c r="I23" s="27">
        <f t="shared" si="4"/>
        <v>7663572.0000000009</v>
      </c>
      <c r="J23" s="28">
        <f t="shared" si="5"/>
        <v>16000</v>
      </c>
      <c r="K23" s="29">
        <f t="shared" si="6"/>
        <v>1861860</v>
      </c>
      <c r="L23" s="30" t="s">
        <v>22</v>
      </c>
      <c r="M23" s="4"/>
      <c r="O23" s="2"/>
    </row>
    <row r="24" spans="1:15" x14ac:dyDescent="0.25">
      <c r="A24" s="24">
        <v>23</v>
      </c>
      <c r="B24" s="25">
        <v>508</v>
      </c>
      <c r="C24" s="25">
        <v>5</v>
      </c>
      <c r="D24" s="25" t="s">
        <v>15</v>
      </c>
      <c r="E24" s="25">
        <v>651</v>
      </c>
      <c r="F24" s="25">
        <f t="shared" si="1"/>
        <v>716.1</v>
      </c>
      <c r="G24" s="26">
        <f t="shared" si="8"/>
        <v>10900</v>
      </c>
      <c r="H24" s="27">
        <f t="shared" si="3"/>
        <v>7095900</v>
      </c>
      <c r="I24" s="27">
        <f t="shared" si="4"/>
        <v>7663572.0000000009</v>
      </c>
      <c r="J24" s="28">
        <f t="shared" si="5"/>
        <v>16000</v>
      </c>
      <c r="K24" s="29">
        <f t="shared" si="6"/>
        <v>1861860</v>
      </c>
      <c r="L24" s="30" t="s">
        <v>22</v>
      </c>
      <c r="M24" s="4"/>
      <c r="O24" s="2"/>
    </row>
    <row r="25" spans="1:15" x14ac:dyDescent="0.25">
      <c r="A25" s="24">
        <v>24</v>
      </c>
      <c r="B25" s="25">
        <v>509</v>
      </c>
      <c r="C25" s="25">
        <v>5</v>
      </c>
      <c r="D25" s="25" t="s">
        <v>15</v>
      </c>
      <c r="E25" s="25">
        <v>361</v>
      </c>
      <c r="F25" s="25">
        <f t="shared" si="1"/>
        <v>397.1</v>
      </c>
      <c r="G25" s="26">
        <f t="shared" si="8"/>
        <v>10900</v>
      </c>
      <c r="H25" s="27">
        <f t="shared" si="3"/>
        <v>3934900</v>
      </c>
      <c r="I25" s="27">
        <f t="shared" si="4"/>
        <v>4249692</v>
      </c>
      <c r="J25" s="28">
        <f t="shared" si="5"/>
        <v>9000</v>
      </c>
      <c r="K25" s="29">
        <f t="shared" si="6"/>
        <v>1032460.0000000001</v>
      </c>
      <c r="L25" s="30" t="s">
        <v>22</v>
      </c>
      <c r="M25" s="4"/>
      <c r="O25" s="2"/>
    </row>
    <row r="26" spans="1:15" x14ac:dyDescent="0.25">
      <c r="A26" s="24">
        <v>25</v>
      </c>
      <c r="B26" s="25">
        <v>601</v>
      </c>
      <c r="C26" s="25">
        <v>6</v>
      </c>
      <c r="D26" s="25" t="s">
        <v>20</v>
      </c>
      <c r="E26" s="25">
        <v>354</v>
      </c>
      <c r="F26" s="25">
        <f t="shared" si="1"/>
        <v>389.40000000000003</v>
      </c>
      <c r="G26" s="26">
        <f>G25+50</f>
        <v>10950</v>
      </c>
      <c r="H26" s="27">
        <v>0</v>
      </c>
      <c r="I26" s="27">
        <f t="shared" si="4"/>
        <v>0</v>
      </c>
      <c r="J26" s="28">
        <f t="shared" si="5"/>
        <v>0</v>
      </c>
      <c r="K26" s="29">
        <f t="shared" si="6"/>
        <v>1012440.0000000001</v>
      </c>
      <c r="L26" s="30" t="s">
        <v>23</v>
      </c>
      <c r="M26" s="4"/>
      <c r="O26" s="2"/>
    </row>
    <row r="27" spans="1:15" x14ac:dyDescent="0.25">
      <c r="A27" s="24">
        <v>26</v>
      </c>
      <c r="B27" s="25">
        <v>602</v>
      </c>
      <c r="C27" s="25">
        <v>6</v>
      </c>
      <c r="D27" s="25" t="s">
        <v>20</v>
      </c>
      <c r="E27" s="25">
        <v>354</v>
      </c>
      <c r="F27" s="25">
        <f t="shared" si="1"/>
        <v>389.40000000000003</v>
      </c>
      <c r="G27" s="26">
        <f t="shared" ref="G27:G90" si="9">G26</f>
        <v>10950</v>
      </c>
      <c r="H27" s="27">
        <v>0</v>
      </c>
      <c r="I27" s="27">
        <f t="shared" si="4"/>
        <v>0</v>
      </c>
      <c r="J27" s="28">
        <f t="shared" si="5"/>
        <v>0</v>
      </c>
      <c r="K27" s="29">
        <f t="shared" si="6"/>
        <v>1012440.0000000001</v>
      </c>
      <c r="L27" s="30" t="s">
        <v>23</v>
      </c>
      <c r="O27" s="2"/>
    </row>
    <row r="28" spans="1:15" x14ac:dyDescent="0.25">
      <c r="A28" s="24">
        <v>27</v>
      </c>
      <c r="B28" s="25">
        <v>603</v>
      </c>
      <c r="C28" s="25">
        <v>6</v>
      </c>
      <c r="D28" s="25" t="s">
        <v>20</v>
      </c>
      <c r="E28" s="25">
        <v>361</v>
      </c>
      <c r="F28" s="25">
        <f t="shared" si="1"/>
        <v>397.1</v>
      </c>
      <c r="G28" s="26">
        <f t="shared" si="9"/>
        <v>10950</v>
      </c>
      <c r="H28" s="27">
        <v>0</v>
      </c>
      <c r="I28" s="27">
        <f t="shared" si="4"/>
        <v>0</v>
      </c>
      <c r="J28" s="28">
        <f t="shared" si="5"/>
        <v>0</v>
      </c>
      <c r="K28" s="29">
        <f t="shared" si="6"/>
        <v>1032460.0000000001</v>
      </c>
      <c r="L28" s="30" t="s">
        <v>23</v>
      </c>
      <c r="M28" s="4"/>
      <c r="O28" s="2"/>
    </row>
    <row r="29" spans="1:15" x14ac:dyDescent="0.25">
      <c r="A29" s="24">
        <v>28</v>
      </c>
      <c r="B29" s="25">
        <v>604</v>
      </c>
      <c r="C29" s="25">
        <v>6</v>
      </c>
      <c r="D29" s="25" t="s">
        <v>20</v>
      </c>
      <c r="E29" s="25">
        <v>398</v>
      </c>
      <c r="F29" s="25">
        <f t="shared" si="1"/>
        <v>437.8</v>
      </c>
      <c r="G29" s="26">
        <f t="shared" si="9"/>
        <v>10950</v>
      </c>
      <c r="H29" s="27">
        <v>0</v>
      </c>
      <c r="I29" s="27">
        <f t="shared" si="4"/>
        <v>0</v>
      </c>
      <c r="J29" s="28">
        <f t="shared" si="5"/>
        <v>0</v>
      </c>
      <c r="K29" s="29">
        <f t="shared" si="6"/>
        <v>1138280</v>
      </c>
      <c r="L29" s="30" t="s">
        <v>23</v>
      </c>
      <c r="O29" s="2"/>
    </row>
    <row r="30" spans="1:15" x14ac:dyDescent="0.25">
      <c r="A30" s="24">
        <v>29</v>
      </c>
      <c r="B30" s="25">
        <v>605</v>
      </c>
      <c r="C30" s="25">
        <v>6</v>
      </c>
      <c r="D30" s="25" t="s">
        <v>20</v>
      </c>
      <c r="E30" s="25">
        <v>398</v>
      </c>
      <c r="F30" s="25">
        <f t="shared" si="1"/>
        <v>437.8</v>
      </c>
      <c r="G30" s="26">
        <f t="shared" si="9"/>
        <v>10950</v>
      </c>
      <c r="H30" s="27">
        <v>0</v>
      </c>
      <c r="I30" s="27">
        <f t="shared" si="4"/>
        <v>0</v>
      </c>
      <c r="J30" s="28">
        <f t="shared" si="5"/>
        <v>0</v>
      </c>
      <c r="K30" s="29">
        <f t="shared" si="6"/>
        <v>1138280</v>
      </c>
      <c r="L30" s="30" t="s">
        <v>23</v>
      </c>
      <c r="O30" s="2"/>
    </row>
    <row r="31" spans="1:15" x14ac:dyDescent="0.25">
      <c r="A31" s="24">
        <v>30</v>
      </c>
      <c r="B31" s="25">
        <v>606</v>
      </c>
      <c r="C31" s="25">
        <v>6</v>
      </c>
      <c r="D31" s="25" t="s">
        <v>15</v>
      </c>
      <c r="E31" s="25">
        <v>555</v>
      </c>
      <c r="F31" s="25">
        <f t="shared" si="1"/>
        <v>610.5</v>
      </c>
      <c r="G31" s="26">
        <f t="shared" si="9"/>
        <v>10950</v>
      </c>
      <c r="H31" s="27">
        <v>0</v>
      </c>
      <c r="I31" s="27">
        <f t="shared" si="4"/>
        <v>0</v>
      </c>
      <c r="J31" s="28">
        <f t="shared" si="5"/>
        <v>0</v>
      </c>
      <c r="K31" s="29">
        <f t="shared" si="6"/>
        <v>1587300</v>
      </c>
      <c r="L31" s="30" t="s">
        <v>23</v>
      </c>
      <c r="O31" s="2"/>
    </row>
    <row r="32" spans="1:15" x14ac:dyDescent="0.25">
      <c r="A32" s="24">
        <v>31</v>
      </c>
      <c r="B32" s="25">
        <v>607</v>
      </c>
      <c r="C32" s="25">
        <v>6</v>
      </c>
      <c r="D32" s="25" t="s">
        <v>15</v>
      </c>
      <c r="E32" s="25">
        <v>651</v>
      </c>
      <c r="F32" s="25">
        <f t="shared" si="1"/>
        <v>716.1</v>
      </c>
      <c r="G32" s="26">
        <f t="shared" si="9"/>
        <v>10950</v>
      </c>
      <c r="H32" s="27">
        <v>0</v>
      </c>
      <c r="I32" s="27">
        <f t="shared" si="4"/>
        <v>0</v>
      </c>
      <c r="J32" s="28">
        <f t="shared" si="5"/>
        <v>0</v>
      </c>
      <c r="K32" s="29">
        <f t="shared" si="6"/>
        <v>1861860</v>
      </c>
      <c r="L32" s="30" t="s">
        <v>23</v>
      </c>
      <c r="O32" s="2"/>
    </row>
    <row r="33" spans="1:16" x14ac:dyDescent="0.25">
      <c r="A33" s="24">
        <v>32</v>
      </c>
      <c r="B33" s="25">
        <v>608</v>
      </c>
      <c r="C33" s="25">
        <v>6</v>
      </c>
      <c r="D33" s="25" t="s">
        <v>15</v>
      </c>
      <c r="E33" s="25">
        <v>651</v>
      </c>
      <c r="F33" s="25">
        <f t="shared" si="1"/>
        <v>716.1</v>
      </c>
      <c r="G33" s="26">
        <f t="shared" si="9"/>
        <v>10950</v>
      </c>
      <c r="H33" s="27">
        <v>0</v>
      </c>
      <c r="I33" s="27">
        <f t="shared" si="4"/>
        <v>0</v>
      </c>
      <c r="J33" s="28">
        <f t="shared" si="5"/>
        <v>0</v>
      </c>
      <c r="K33" s="29">
        <f t="shared" si="6"/>
        <v>1861860</v>
      </c>
      <c r="L33" s="30" t="s">
        <v>23</v>
      </c>
      <c r="O33" s="2"/>
    </row>
    <row r="34" spans="1:16" x14ac:dyDescent="0.25">
      <c r="A34" s="24">
        <v>33</v>
      </c>
      <c r="B34" s="25">
        <v>609</v>
      </c>
      <c r="C34" s="25">
        <v>6</v>
      </c>
      <c r="D34" s="25" t="s">
        <v>15</v>
      </c>
      <c r="E34" s="25">
        <v>361</v>
      </c>
      <c r="F34" s="25">
        <f t="shared" si="1"/>
        <v>397.1</v>
      </c>
      <c r="G34" s="26">
        <f t="shared" si="9"/>
        <v>10950</v>
      </c>
      <c r="H34" s="27">
        <v>0</v>
      </c>
      <c r="I34" s="27">
        <f t="shared" si="4"/>
        <v>0</v>
      </c>
      <c r="J34" s="28">
        <f t="shared" si="5"/>
        <v>0</v>
      </c>
      <c r="K34" s="29">
        <f t="shared" si="6"/>
        <v>1032460.0000000001</v>
      </c>
      <c r="L34" s="30" t="s">
        <v>23</v>
      </c>
      <c r="O34" s="2"/>
    </row>
    <row r="35" spans="1:16" ht="15.75" thickBot="1" x14ac:dyDescent="0.3">
      <c r="A35" s="24">
        <v>34</v>
      </c>
      <c r="B35" s="25">
        <v>701</v>
      </c>
      <c r="C35" s="25">
        <v>7</v>
      </c>
      <c r="D35" s="25" t="s">
        <v>20</v>
      </c>
      <c r="E35" s="25">
        <v>354</v>
      </c>
      <c r="F35" s="25">
        <f t="shared" si="1"/>
        <v>389.40000000000003</v>
      </c>
      <c r="G35" s="26">
        <f>G34+50</f>
        <v>11000</v>
      </c>
      <c r="H35" s="27">
        <f t="shared" si="3"/>
        <v>3894000</v>
      </c>
      <c r="I35" s="27">
        <f t="shared" si="4"/>
        <v>4205520</v>
      </c>
      <c r="J35" s="28">
        <f t="shared" si="5"/>
        <v>9000</v>
      </c>
      <c r="K35" s="29">
        <f t="shared" si="6"/>
        <v>1012440.0000000001</v>
      </c>
      <c r="L35" s="30" t="s">
        <v>22</v>
      </c>
      <c r="O35"/>
    </row>
    <row r="36" spans="1:16" ht="17.25" thickBot="1" x14ac:dyDescent="0.3">
      <c r="A36" s="24">
        <v>35</v>
      </c>
      <c r="B36" s="25">
        <v>702</v>
      </c>
      <c r="C36" s="25">
        <v>7</v>
      </c>
      <c r="D36" s="25" t="s">
        <v>20</v>
      </c>
      <c r="E36" s="25">
        <v>354</v>
      </c>
      <c r="F36" s="25">
        <f t="shared" si="1"/>
        <v>389.40000000000003</v>
      </c>
      <c r="G36" s="26">
        <f t="shared" si="9"/>
        <v>11000</v>
      </c>
      <c r="H36" s="27">
        <f t="shared" si="3"/>
        <v>3894000</v>
      </c>
      <c r="I36" s="27">
        <f t="shared" si="4"/>
        <v>4205520</v>
      </c>
      <c r="J36" s="28">
        <f t="shared" si="5"/>
        <v>9000</v>
      </c>
      <c r="K36" s="29">
        <f t="shared" si="6"/>
        <v>1012440.0000000001</v>
      </c>
      <c r="L36" s="30" t="s">
        <v>22</v>
      </c>
      <c r="O36" s="3"/>
      <c r="P36" s="7"/>
    </row>
    <row r="37" spans="1:16" ht="17.25" thickBot="1" x14ac:dyDescent="0.3">
      <c r="A37" s="24">
        <v>36</v>
      </c>
      <c r="B37" s="25">
        <v>703</v>
      </c>
      <c r="C37" s="25">
        <v>7</v>
      </c>
      <c r="D37" s="25" t="s">
        <v>20</v>
      </c>
      <c r="E37" s="25">
        <v>361</v>
      </c>
      <c r="F37" s="25">
        <f t="shared" si="1"/>
        <v>397.1</v>
      </c>
      <c r="G37" s="26">
        <f t="shared" si="9"/>
        <v>11000</v>
      </c>
      <c r="H37" s="27">
        <f t="shared" si="3"/>
        <v>3971000</v>
      </c>
      <c r="I37" s="27">
        <f t="shared" si="4"/>
        <v>4288680</v>
      </c>
      <c r="J37" s="28">
        <f t="shared" si="5"/>
        <v>9000</v>
      </c>
      <c r="K37" s="29">
        <f t="shared" si="6"/>
        <v>1032460.0000000001</v>
      </c>
      <c r="L37" s="30" t="s">
        <v>22</v>
      </c>
      <c r="M37" s="36"/>
      <c r="N37" s="8"/>
      <c r="O37" s="3"/>
      <c r="P37" s="8"/>
    </row>
    <row r="38" spans="1:16" ht="17.25" thickBot="1" x14ac:dyDescent="0.3">
      <c r="A38" s="24">
        <v>37</v>
      </c>
      <c r="B38" s="25">
        <v>704</v>
      </c>
      <c r="C38" s="25">
        <v>7</v>
      </c>
      <c r="D38" s="25" t="s">
        <v>20</v>
      </c>
      <c r="E38" s="25">
        <v>398</v>
      </c>
      <c r="F38" s="25">
        <f t="shared" si="1"/>
        <v>437.8</v>
      </c>
      <c r="G38" s="26">
        <f t="shared" si="9"/>
        <v>11000</v>
      </c>
      <c r="H38" s="27">
        <f t="shared" si="3"/>
        <v>4378000</v>
      </c>
      <c r="I38" s="27">
        <f t="shared" si="4"/>
        <v>4728240</v>
      </c>
      <c r="J38" s="28">
        <f t="shared" si="5"/>
        <v>10000</v>
      </c>
      <c r="K38" s="29">
        <f t="shared" si="6"/>
        <v>1138280</v>
      </c>
      <c r="L38" s="30" t="s">
        <v>22</v>
      </c>
      <c r="M38" s="37"/>
      <c r="N38" s="7"/>
      <c r="O38" s="3"/>
      <c r="P38" s="7"/>
    </row>
    <row r="39" spans="1:16" ht="17.25" thickBot="1" x14ac:dyDescent="0.3">
      <c r="A39" s="24">
        <v>38</v>
      </c>
      <c r="B39" s="25">
        <v>705</v>
      </c>
      <c r="C39" s="25">
        <v>7</v>
      </c>
      <c r="D39" s="25" t="s">
        <v>20</v>
      </c>
      <c r="E39" s="25">
        <v>398</v>
      </c>
      <c r="F39" s="25">
        <f t="shared" si="1"/>
        <v>437.8</v>
      </c>
      <c r="G39" s="26">
        <f t="shared" si="9"/>
        <v>11000</v>
      </c>
      <c r="H39" s="27">
        <f t="shared" si="3"/>
        <v>4378000</v>
      </c>
      <c r="I39" s="27">
        <f t="shared" si="4"/>
        <v>4728240</v>
      </c>
      <c r="J39" s="28">
        <f t="shared" si="5"/>
        <v>10000</v>
      </c>
      <c r="K39" s="29">
        <f t="shared" si="6"/>
        <v>1138280</v>
      </c>
      <c r="L39" s="30" t="s">
        <v>22</v>
      </c>
      <c r="M39" s="36"/>
      <c r="N39" s="8"/>
      <c r="O39" s="3"/>
      <c r="P39" s="11"/>
    </row>
    <row r="40" spans="1:16" ht="17.25" thickBot="1" x14ac:dyDescent="0.3">
      <c r="A40" s="24">
        <v>39</v>
      </c>
      <c r="B40" s="25">
        <v>706</v>
      </c>
      <c r="C40" s="25">
        <v>7</v>
      </c>
      <c r="D40" s="25" t="s">
        <v>15</v>
      </c>
      <c r="E40" s="25">
        <v>555</v>
      </c>
      <c r="F40" s="25">
        <f t="shared" si="1"/>
        <v>610.5</v>
      </c>
      <c r="G40" s="26">
        <f t="shared" si="9"/>
        <v>11000</v>
      </c>
      <c r="H40" s="27">
        <f t="shared" si="3"/>
        <v>6105000</v>
      </c>
      <c r="I40" s="27">
        <f t="shared" si="4"/>
        <v>6593400</v>
      </c>
      <c r="J40" s="28">
        <f t="shared" si="5"/>
        <v>13500</v>
      </c>
      <c r="K40" s="29">
        <f t="shared" si="6"/>
        <v>1587300</v>
      </c>
      <c r="L40" s="30" t="s">
        <v>22</v>
      </c>
      <c r="M40" s="37"/>
      <c r="N40" s="7"/>
      <c r="O40" s="3"/>
      <c r="P40" s="7"/>
    </row>
    <row r="41" spans="1:16" ht="17.25" thickBot="1" x14ac:dyDescent="0.3">
      <c r="A41" s="24">
        <v>40</v>
      </c>
      <c r="B41" s="25">
        <v>707</v>
      </c>
      <c r="C41" s="25">
        <v>7</v>
      </c>
      <c r="D41" s="25" t="s">
        <v>15</v>
      </c>
      <c r="E41" s="25">
        <v>651</v>
      </c>
      <c r="F41" s="25">
        <f t="shared" si="1"/>
        <v>716.1</v>
      </c>
      <c r="G41" s="26">
        <f t="shared" si="9"/>
        <v>11000</v>
      </c>
      <c r="H41" s="27">
        <f t="shared" si="3"/>
        <v>7161000</v>
      </c>
      <c r="I41" s="27">
        <f t="shared" si="4"/>
        <v>7733880.0000000009</v>
      </c>
      <c r="J41" s="28">
        <f t="shared" si="5"/>
        <v>16000</v>
      </c>
      <c r="K41" s="29">
        <f t="shared" si="6"/>
        <v>1861860</v>
      </c>
      <c r="L41" s="30" t="s">
        <v>22</v>
      </c>
      <c r="M41" s="36"/>
      <c r="N41" s="8"/>
      <c r="O41" s="3"/>
      <c r="P41" s="8"/>
    </row>
    <row r="42" spans="1:16" ht="17.25" thickBot="1" x14ac:dyDescent="0.3">
      <c r="A42" s="24">
        <v>41</v>
      </c>
      <c r="B42" s="25">
        <v>708</v>
      </c>
      <c r="C42" s="25">
        <v>7</v>
      </c>
      <c r="D42" s="25" t="s">
        <v>15</v>
      </c>
      <c r="E42" s="25">
        <v>651</v>
      </c>
      <c r="F42" s="25">
        <f t="shared" si="1"/>
        <v>716.1</v>
      </c>
      <c r="G42" s="26">
        <f t="shared" si="9"/>
        <v>11000</v>
      </c>
      <c r="H42" s="27">
        <f t="shared" si="3"/>
        <v>7161000</v>
      </c>
      <c r="I42" s="27">
        <f t="shared" si="4"/>
        <v>7733880.0000000009</v>
      </c>
      <c r="J42" s="28">
        <f t="shared" si="5"/>
        <v>16000</v>
      </c>
      <c r="K42" s="29">
        <f t="shared" si="6"/>
        <v>1861860</v>
      </c>
      <c r="L42" s="30" t="s">
        <v>22</v>
      </c>
      <c r="M42" s="36"/>
      <c r="N42" s="8"/>
      <c r="O42" s="3"/>
      <c r="P42" s="8"/>
    </row>
    <row r="43" spans="1:16" ht="17.25" thickBot="1" x14ac:dyDescent="0.3">
      <c r="A43" s="24">
        <v>42</v>
      </c>
      <c r="B43" s="25">
        <v>709</v>
      </c>
      <c r="C43" s="25">
        <v>7</v>
      </c>
      <c r="D43" s="25" t="s">
        <v>15</v>
      </c>
      <c r="E43" s="25">
        <v>361</v>
      </c>
      <c r="F43" s="25">
        <f t="shared" si="1"/>
        <v>397.1</v>
      </c>
      <c r="G43" s="26">
        <f t="shared" si="9"/>
        <v>11000</v>
      </c>
      <c r="H43" s="27">
        <f t="shared" si="3"/>
        <v>3971000</v>
      </c>
      <c r="I43" s="27">
        <f t="shared" si="4"/>
        <v>4288680</v>
      </c>
      <c r="J43" s="28">
        <f t="shared" si="5"/>
        <v>9000</v>
      </c>
      <c r="K43" s="29">
        <f t="shared" si="6"/>
        <v>1032460.0000000001</v>
      </c>
      <c r="L43" s="30" t="s">
        <v>22</v>
      </c>
      <c r="M43" s="36"/>
      <c r="N43" s="8"/>
      <c r="O43" s="3"/>
      <c r="P43" s="8"/>
    </row>
    <row r="44" spans="1:16" ht="17.25" thickBot="1" x14ac:dyDescent="0.3">
      <c r="A44" s="24">
        <v>43</v>
      </c>
      <c r="B44" s="25">
        <v>801</v>
      </c>
      <c r="C44" s="25">
        <v>8</v>
      </c>
      <c r="D44" s="25" t="s">
        <v>20</v>
      </c>
      <c r="E44" s="57">
        <v>354</v>
      </c>
      <c r="F44" s="25">
        <f t="shared" si="1"/>
        <v>389.40000000000003</v>
      </c>
      <c r="G44" s="26">
        <f>G43+50</f>
        <v>11050</v>
      </c>
      <c r="H44" s="27">
        <v>0</v>
      </c>
      <c r="I44" s="27">
        <f t="shared" si="4"/>
        <v>0</v>
      </c>
      <c r="J44" s="28">
        <f t="shared" si="5"/>
        <v>0</v>
      </c>
      <c r="K44" s="29">
        <f t="shared" si="6"/>
        <v>1012440.0000000001</v>
      </c>
      <c r="L44" s="30" t="s">
        <v>23</v>
      </c>
      <c r="M44" s="37"/>
      <c r="N44" s="7"/>
      <c r="O44" s="3"/>
      <c r="P44" s="7"/>
    </row>
    <row r="45" spans="1:16" ht="17.25" thickBot="1" x14ac:dyDescent="0.3">
      <c r="A45" s="24">
        <v>44</v>
      </c>
      <c r="B45" s="25">
        <v>802</v>
      </c>
      <c r="C45" s="25">
        <v>8</v>
      </c>
      <c r="D45" s="58" t="s">
        <v>20</v>
      </c>
      <c r="E45" s="59">
        <v>354</v>
      </c>
      <c r="F45" s="25">
        <f t="shared" si="1"/>
        <v>389.40000000000003</v>
      </c>
      <c r="G45" s="26">
        <f t="shared" si="9"/>
        <v>11050</v>
      </c>
      <c r="H45" s="27">
        <v>0</v>
      </c>
      <c r="I45" s="27">
        <f t="shared" si="4"/>
        <v>0</v>
      </c>
      <c r="J45" s="28">
        <f t="shared" si="5"/>
        <v>0</v>
      </c>
      <c r="K45" s="29">
        <f t="shared" si="6"/>
        <v>1012440.0000000001</v>
      </c>
      <c r="L45" s="30" t="s">
        <v>23</v>
      </c>
      <c r="M45" s="36"/>
      <c r="N45" s="8"/>
      <c r="O45" s="3"/>
      <c r="P45" s="8"/>
    </row>
    <row r="46" spans="1:16" x14ac:dyDescent="0.25">
      <c r="A46" s="24">
        <v>45</v>
      </c>
      <c r="B46" s="25">
        <v>803</v>
      </c>
      <c r="C46" s="25">
        <v>8</v>
      </c>
      <c r="D46" s="58" t="s">
        <v>20</v>
      </c>
      <c r="E46" s="59">
        <v>361</v>
      </c>
      <c r="F46" s="25">
        <f t="shared" si="1"/>
        <v>397.1</v>
      </c>
      <c r="G46" s="26">
        <f t="shared" si="9"/>
        <v>11050</v>
      </c>
      <c r="H46" s="27">
        <v>0</v>
      </c>
      <c r="I46" s="27">
        <f t="shared" si="4"/>
        <v>0</v>
      </c>
      <c r="J46" s="28">
        <f t="shared" si="5"/>
        <v>0</v>
      </c>
      <c r="K46" s="29">
        <f t="shared" si="6"/>
        <v>1032460.0000000001</v>
      </c>
      <c r="L46" s="30" t="s">
        <v>23</v>
      </c>
      <c r="M46" s="12"/>
      <c r="N46" s="2"/>
      <c r="O46" s="2"/>
    </row>
    <row r="47" spans="1:16" x14ac:dyDescent="0.25">
      <c r="A47" s="24">
        <v>46</v>
      </c>
      <c r="B47" s="25">
        <v>804</v>
      </c>
      <c r="C47" s="25">
        <v>8</v>
      </c>
      <c r="D47" s="58" t="s">
        <v>20</v>
      </c>
      <c r="E47" s="59">
        <v>398</v>
      </c>
      <c r="F47" s="25">
        <f t="shared" si="1"/>
        <v>437.8</v>
      </c>
      <c r="G47" s="26">
        <f t="shared" si="9"/>
        <v>11050</v>
      </c>
      <c r="H47" s="27">
        <v>0</v>
      </c>
      <c r="I47" s="27">
        <f t="shared" si="4"/>
        <v>0</v>
      </c>
      <c r="J47" s="28">
        <f t="shared" si="5"/>
        <v>0</v>
      </c>
      <c r="K47" s="29">
        <f t="shared" si="6"/>
        <v>1138280</v>
      </c>
      <c r="L47" s="30" t="s">
        <v>23</v>
      </c>
      <c r="M47" s="12"/>
      <c r="N47" s="2"/>
      <c r="O47" s="2"/>
    </row>
    <row r="48" spans="1:16" x14ac:dyDescent="0.25">
      <c r="A48" s="24">
        <v>47</v>
      </c>
      <c r="B48" s="25">
        <v>805</v>
      </c>
      <c r="C48" s="25">
        <v>8</v>
      </c>
      <c r="D48" s="58" t="s">
        <v>20</v>
      </c>
      <c r="E48" s="59">
        <v>398</v>
      </c>
      <c r="F48" s="25">
        <f t="shared" si="1"/>
        <v>437.8</v>
      </c>
      <c r="G48" s="26">
        <f t="shared" si="9"/>
        <v>11050</v>
      </c>
      <c r="H48" s="27">
        <v>0</v>
      </c>
      <c r="I48" s="27">
        <f t="shared" si="4"/>
        <v>0</v>
      </c>
      <c r="J48" s="28">
        <f t="shared" si="5"/>
        <v>0</v>
      </c>
      <c r="K48" s="29">
        <f t="shared" si="6"/>
        <v>1138280</v>
      </c>
      <c r="L48" s="30" t="s">
        <v>23</v>
      </c>
      <c r="M48" s="12"/>
      <c r="N48" s="2"/>
      <c r="O48" s="2"/>
    </row>
    <row r="49" spans="1:15" x14ac:dyDescent="0.25">
      <c r="A49" s="24">
        <v>48</v>
      </c>
      <c r="B49" s="25">
        <v>806</v>
      </c>
      <c r="C49" s="25">
        <v>8</v>
      </c>
      <c r="D49" s="58" t="s">
        <v>15</v>
      </c>
      <c r="E49" s="59">
        <v>555</v>
      </c>
      <c r="F49" s="25">
        <f t="shared" si="1"/>
        <v>610.5</v>
      </c>
      <c r="G49" s="26">
        <f t="shared" si="9"/>
        <v>11050</v>
      </c>
      <c r="H49" s="27">
        <v>0</v>
      </c>
      <c r="I49" s="27">
        <f t="shared" si="4"/>
        <v>0</v>
      </c>
      <c r="J49" s="28">
        <f t="shared" si="5"/>
        <v>0</v>
      </c>
      <c r="K49" s="29">
        <f t="shared" si="6"/>
        <v>1587300</v>
      </c>
      <c r="L49" s="30" t="s">
        <v>23</v>
      </c>
      <c r="M49" s="12"/>
      <c r="N49" s="2"/>
      <c r="O49" s="2"/>
    </row>
    <row r="50" spans="1:15" x14ac:dyDescent="0.25">
      <c r="A50" s="24">
        <v>49</v>
      </c>
      <c r="B50" s="25">
        <v>807</v>
      </c>
      <c r="C50" s="25">
        <v>8</v>
      </c>
      <c r="D50" s="58" t="s">
        <v>15</v>
      </c>
      <c r="E50" s="59">
        <v>651</v>
      </c>
      <c r="F50" s="25">
        <f t="shared" si="1"/>
        <v>716.1</v>
      </c>
      <c r="G50" s="26">
        <f t="shared" si="9"/>
        <v>11050</v>
      </c>
      <c r="H50" s="27">
        <v>0</v>
      </c>
      <c r="I50" s="27">
        <f t="shared" si="4"/>
        <v>0</v>
      </c>
      <c r="J50" s="28">
        <f t="shared" si="5"/>
        <v>0</v>
      </c>
      <c r="K50" s="29">
        <f t="shared" si="6"/>
        <v>1861860</v>
      </c>
      <c r="L50" s="30" t="s">
        <v>23</v>
      </c>
      <c r="M50" s="12"/>
      <c r="N50" s="2"/>
      <c r="O50" s="2"/>
    </row>
    <row r="51" spans="1:15" x14ac:dyDescent="0.25">
      <c r="A51" s="24">
        <v>50</v>
      </c>
      <c r="B51" s="25">
        <v>808</v>
      </c>
      <c r="C51" s="25">
        <v>8</v>
      </c>
      <c r="D51" s="58" t="s">
        <v>15</v>
      </c>
      <c r="E51" s="59">
        <v>651</v>
      </c>
      <c r="F51" s="25">
        <f t="shared" si="1"/>
        <v>716.1</v>
      </c>
      <c r="G51" s="26">
        <f t="shared" si="9"/>
        <v>11050</v>
      </c>
      <c r="H51" s="27">
        <v>0</v>
      </c>
      <c r="I51" s="27">
        <f t="shared" si="4"/>
        <v>0</v>
      </c>
      <c r="J51" s="28">
        <f t="shared" si="5"/>
        <v>0</v>
      </c>
      <c r="K51" s="29">
        <f t="shared" si="6"/>
        <v>1861860</v>
      </c>
      <c r="L51" s="30" t="s">
        <v>23</v>
      </c>
      <c r="M51" s="12"/>
      <c r="N51" s="2"/>
      <c r="O51" s="2"/>
    </row>
    <row r="52" spans="1:15" x14ac:dyDescent="0.25">
      <c r="A52" s="24">
        <v>51</v>
      </c>
      <c r="B52" s="25">
        <v>901</v>
      </c>
      <c r="C52" s="25">
        <v>9</v>
      </c>
      <c r="D52" s="25" t="s">
        <v>20</v>
      </c>
      <c r="E52" s="57">
        <v>354</v>
      </c>
      <c r="F52" s="25">
        <f t="shared" si="1"/>
        <v>389.40000000000003</v>
      </c>
      <c r="G52" s="26">
        <f>G51+50</f>
        <v>11100</v>
      </c>
      <c r="H52" s="27">
        <f t="shared" si="3"/>
        <v>3929400</v>
      </c>
      <c r="I52" s="27">
        <f t="shared" si="4"/>
        <v>4243752</v>
      </c>
      <c r="J52" s="28">
        <f t="shared" si="5"/>
        <v>9000</v>
      </c>
      <c r="K52" s="29">
        <f t="shared" si="6"/>
        <v>1012440.0000000001</v>
      </c>
      <c r="L52" s="30" t="s">
        <v>22</v>
      </c>
      <c r="M52" s="12"/>
      <c r="N52" s="2"/>
      <c r="O52" s="2"/>
    </row>
    <row r="53" spans="1:15" x14ac:dyDescent="0.25">
      <c r="A53" s="24">
        <v>52</v>
      </c>
      <c r="B53" s="25">
        <v>902</v>
      </c>
      <c r="C53" s="25">
        <v>9</v>
      </c>
      <c r="D53" s="58" t="s">
        <v>20</v>
      </c>
      <c r="E53" s="59">
        <v>354</v>
      </c>
      <c r="F53" s="25">
        <f t="shared" si="1"/>
        <v>389.40000000000003</v>
      </c>
      <c r="G53" s="26">
        <f t="shared" si="9"/>
        <v>11100</v>
      </c>
      <c r="H53" s="27">
        <f t="shared" si="3"/>
        <v>3929400</v>
      </c>
      <c r="I53" s="27">
        <f t="shared" si="4"/>
        <v>4243752</v>
      </c>
      <c r="J53" s="28">
        <f t="shared" si="5"/>
        <v>9000</v>
      </c>
      <c r="K53" s="29">
        <f t="shared" si="6"/>
        <v>1012440.0000000001</v>
      </c>
      <c r="L53" s="30" t="s">
        <v>22</v>
      </c>
      <c r="M53" s="12"/>
      <c r="N53" s="2"/>
      <c r="O53" s="2"/>
    </row>
    <row r="54" spans="1:15" x14ac:dyDescent="0.25">
      <c r="A54" s="24">
        <v>53</v>
      </c>
      <c r="B54" s="25">
        <v>903</v>
      </c>
      <c r="C54" s="25">
        <v>9</v>
      </c>
      <c r="D54" s="58" t="s">
        <v>20</v>
      </c>
      <c r="E54" s="59">
        <v>361</v>
      </c>
      <c r="F54" s="25">
        <f t="shared" si="1"/>
        <v>397.1</v>
      </c>
      <c r="G54" s="26">
        <f t="shared" si="9"/>
        <v>11100</v>
      </c>
      <c r="H54" s="27">
        <f t="shared" si="3"/>
        <v>4007100</v>
      </c>
      <c r="I54" s="27">
        <f t="shared" si="4"/>
        <v>4327668</v>
      </c>
      <c r="J54" s="28">
        <f t="shared" si="5"/>
        <v>9000</v>
      </c>
      <c r="K54" s="29">
        <f t="shared" si="6"/>
        <v>1032460.0000000001</v>
      </c>
      <c r="L54" s="30" t="s">
        <v>22</v>
      </c>
      <c r="M54" s="3"/>
      <c r="N54" s="2"/>
      <c r="O54" s="2"/>
    </row>
    <row r="55" spans="1:15" x14ac:dyDescent="0.25">
      <c r="A55" s="24">
        <v>54</v>
      </c>
      <c r="B55" s="25">
        <v>904</v>
      </c>
      <c r="C55" s="25">
        <v>9</v>
      </c>
      <c r="D55" s="58" t="s">
        <v>20</v>
      </c>
      <c r="E55" s="59">
        <v>398</v>
      </c>
      <c r="F55" s="25">
        <f t="shared" si="1"/>
        <v>437.8</v>
      </c>
      <c r="G55" s="26">
        <f t="shared" si="9"/>
        <v>11100</v>
      </c>
      <c r="H55" s="27">
        <f t="shared" si="3"/>
        <v>4417800</v>
      </c>
      <c r="I55" s="27">
        <f t="shared" si="4"/>
        <v>4771224</v>
      </c>
      <c r="J55" s="28">
        <f t="shared" si="5"/>
        <v>10000</v>
      </c>
      <c r="K55" s="29">
        <f t="shared" si="6"/>
        <v>1138280</v>
      </c>
      <c r="L55" s="30" t="s">
        <v>22</v>
      </c>
      <c r="M55" s="3"/>
      <c r="N55" s="2"/>
      <c r="O55" s="2"/>
    </row>
    <row r="56" spans="1:15" x14ac:dyDescent="0.25">
      <c r="A56" s="24">
        <v>55</v>
      </c>
      <c r="B56" s="25">
        <v>905</v>
      </c>
      <c r="C56" s="25">
        <v>9</v>
      </c>
      <c r="D56" s="58" t="s">
        <v>20</v>
      </c>
      <c r="E56" s="59">
        <v>398</v>
      </c>
      <c r="F56" s="25">
        <f t="shared" si="1"/>
        <v>437.8</v>
      </c>
      <c r="G56" s="26">
        <f t="shared" si="9"/>
        <v>11100</v>
      </c>
      <c r="H56" s="27">
        <f t="shared" si="3"/>
        <v>4417800</v>
      </c>
      <c r="I56" s="27">
        <f t="shared" si="4"/>
        <v>4771224</v>
      </c>
      <c r="J56" s="28">
        <f t="shared" si="5"/>
        <v>10000</v>
      </c>
      <c r="K56" s="29">
        <f t="shared" si="6"/>
        <v>1138280</v>
      </c>
      <c r="L56" s="30" t="s">
        <v>22</v>
      </c>
      <c r="M56" s="3"/>
      <c r="N56" s="2"/>
      <c r="O56" s="2"/>
    </row>
    <row r="57" spans="1:15" x14ac:dyDescent="0.25">
      <c r="A57" s="24">
        <v>56</v>
      </c>
      <c r="B57" s="25">
        <v>906</v>
      </c>
      <c r="C57" s="25">
        <v>9</v>
      </c>
      <c r="D57" s="58" t="s">
        <v>15</v>
      </c>
      <c r="E57" s="59">
        <v>555</v>
      </c>
      <c r="F57" s="25">
        <f t="shared" si="1"/>
        <v>610.5</v>
      </c>
      <c r="G57" s="26">
        <f t="shared" si="9"/>
        <v>11100</v>
      </c>
      <c r="H57" s="27">
        <f t="shared" si="3"/>
        <v>6160500</v>
      </c>
      <c r="I57" s="27">
        <f t="shared" si="4"/>
        <v>6653340</v>
      </c>
      <c r="J57" s="28">
        <f t="shared" si="5"/>
        <v>14000</v>
      </c>
      <c r="K57" s="29">
        <f t="shared" si="6"/>
        <v>1587300</v>
      </c>
      <c r="L57" s="30" t="s">
        <v>22</v>
      </c>
      <c r="M57" s="3"/>
      <c r="N57" s="2"/>
      <c r="O57" s="2"/>
    </row>
    <row r="58" spans="1:15" x14ac:dyDescent="0.25">
      <c r="A58" s="24">
        <v>57</v>
      </c>
      <c r="B58" s="25">
        <v>907</v>
      </c>
      <c r="C58" s="25">
        <v>9</v>
      </c>
      <c r="D58" s="58" t="s">
        <v>15</v>
      </c>
      <c r="E58" s="59">
        <v>651</v>
      </c>
      <c r="F58" s="25">
        <f t="shared" si="1"/>
        <v>716.1</v>
      </c>
      <c r="G58" s="26">
        <f t="shared" si="9"/>
        <v>11100</v>
      </c>
      <c r="H58" s="27">
        <v>0</v>
      </c>
      <c r="I58" s="27">
        <f t="shared" si="4"/>
        <v>0</v>
      </c>
      <c r="J58" s="28">
        <f t="shared" si="5"/>
        <v>0</v>
      </c>
      <c r="K58" s="29">
        <f t="shared" si="6"/>
        <v>1861860</v>
      </c>
      <c r="L58" s="30" t="s">
        <v>23</v>
      </c>
      <c r="M58" s="3"/>
      <c r="N58" s="2"/>
      <c r="O58" s="2"/>
    </row>
    <row r="59" spans="1:15" x14ac:dyDescent="0.25">
      <c r="A59" s="24">
        <v>58</v>
      </c>
      <c r="B59" s="25">
        <v>908</v>
      </c>
      <c r="C59" s="25">
        <v>9</v>
      </c>
      <c r="D59" s="58" t="s">
        <v>15</v>
      </c>
      <c r="E59" s="59">
        <v>651</v>
      </c>
      <c r="F59" s="25">
        <f t="shared" si="1"/>
        <v>716.1</v>
      </c>
      <c r="G59" s="26">
        <f t="shared" si="9"/>
        <v>11100</v>
      </c>
      <c r="H59" s="27">
        <f t="shared" si="3"/>
        <v>7226100</v>
      </c>
      <c r="I59" s="27">
        <f t="shared" si="4"/>
        <v>7804188.0000000009</v>
      </c>
      <c r="J59" s="28">
        <f t="shared" si="5"/>
        <v>16500</v>
      </c>
      <c r="K59" s="29">
        <f t="shared" si="6"/>
        <v>1861860</v>
      </c>
      <c r="L59" s="30" t="s">
        <v>22</v>
      </c>
      <c r="M59" s="3"/>
      <c r="N59" s="2"/>
      <c r="O59" s="2"/>
    </row>
    <row r="60" spans="1:15" x14ac:dyDescent="0.25">
      <c r="A60" s="24">
        <v>59</v>
      </c>
      <c r="B60" s="25">
        <v>909</v>
      </c>
      <c r="C60" s="25">
        <v>9</v>
      </c>
      <c r="D60" s="58" t="s">
        <v>15</v>
      </c>
      <c r="E60" s="59">
        <v>361</v>
      </c>
      <c r="F60" s="25">
        <f t="shared" si="1"/>
        <v>397.1</v>
      </c>
      <c r="G60" s="26">
        <f t="shared" si="9"/>
        <v>11100</v>
      </c>
      <c r="H60" s="27">
        <f t="shared" si="3"/>
        <v>4007100</v>
      </c>
      <c r="I60" s="27">
        <f t="shared" si="4"/>
        <v>4327668</v>
      </c>
      <c r="J60" s="28">
        <f t="shared" si="5"/>
        <v>9000</v>
      </c>
      <c r="K60" s="29">
        <f t="shared" si="6"/>
        <v>1032460.0000000001</v>
      </c>
      <c r="L60" s="30" t="s">
        <v>22</v>
      </c>
      <c r="M60" s="3"/>
      <c r="N60" s="2"/>
      <c r="O60" s="2"/>
    </row>
    <row r="61" spans="1:15" x14ac:dyDescent="0.25">
      <c r="A61" s="24">
        <v>60</v>
      </c>
      <c r="B61" s="25">
        <v>1001</v>
      </c>
      <c r="C61" s="25">
        <v>10</v>
      </c>
      <c r="D61" s="25" t="s">
        <v>20</v>
      </c>
      <c r="E61" s="57">
        <v>354</v>
      </c>
      <c r="F61" s="25">
        <f t="shared" si="1"/>
        <v>389.40000000000003</v>
      </c>
      <c r="G61" s="26">
        <f>G60+50</f>
        <v>11150</v>
      </c>
      <c r="H61" s="27">
        <v>0</v>
      </c>
      <c r="I61" s="27">
        <f t="shared" si="4"/>
        <v>0</v>
      </c>
      <c r="J61" s="28">
        <f t="shared" si="5"/>
        <v>0</v>
      </c>
      <c r="K61" s="29">
        <f t="shared" si="6"/>
        <v>1012440.0000000001</v>
      </c>
      <c r="L61" s="30" t="s">
        <v>23</v>
      </c>
      <c r="M61" s="3"/>
      <c r="N61" s="2"/>
      <c r="O61" s="2"/>
    </row>
    <row r="62" spans="1:15" x14ac:dyDescent="0.25">
      <c r="A62" s="24">
        <v>61</v>
      </c>
      <c r="B62" s="25">
        <v>1002</v>
      </c>
      <c r="C62" s="25">
        <v>10</v>
      </c>
      <c r="D62" s="58" t="s">
        <v>20</v>
      </c>
      <c r="E62" s="59">
        <v>354</v>
      </c>
      <c r="F62" s="25">
        <f t="shared" si="1"/>
        <v>389.40000000000003</v>
      </c>
      <c r="G62" s="26">
        <f t="shared" si="9"/>
        <v>11150</v>
      </c>
      <c r="H62" s="27">
        <v>0</v>
      </c>
      <c r="I62" s="27">
        <f t="shared" si="4"/>
        <v>0</v>
      </c>
      <c r="J62" s="28">
        <f t="shared" si="5"/>
        <v>0</v>
      </c>
      <c r="K62" s="29">
        <f t="shared" si="6"/>
        <v>1012440.0000000001</v>
      </c>
      <c r="L62" s="30" t="s">
        <v>23</v>
      </c>
      <c r="M62" s="3"/>
      <c r="N62" s="2"/>
      <c r="O62" s="2"/>
    </row>
    <row r="63" spans="1:15" x14ac:dyDescent="0.25">
      <c r="A63" s="24">
        <v>62</v>
      </c>
      <c r="B63" s="25">
        <v>1003</v>
      </c>
      <c r="C63" s="25">
        <v>10</v>
      </c>
      <c r="D63" s="58" t="s">
        <v>20</v>
      </c>
      <c r="E63" s="59">
        <v>361</v>
      </c>
      <c r="F63" s="25">
        <f t="shared" si="1"/>
        <v>397.1</v>
      </c>
      <c r="G63" s="26">
        <f t="shared" si="9"/>
        <v>11150</v>
      </c>
      <c r="H63" s="27">
        <v>0</v>
      </c>
      <c r="I63" s="27">
        <f t="shared" si="4"/>
        <v>0</v>
      </c>
      <c r="J63" s="28">
        <f t="shared" si="5"/>
        <v>0</v>
      </c>
      <c r="K63" s="29">
        <f t="shared" si="6"/>
        <v>1032460.0000000001</v>
      </c>
      <c r="L63" s="30" t="s">
        <v>23</v>
      </c>
      <c r="M63" s="3"/>
      <c r="N63" s="2"/>
      <c r="O63" s="2"/>
    </row>
    <row r="64" spans="1:15" x14ac:dyDescent="0.25">
      <c r="A64" s="24">
        <v>63</v>
      </c>
      <c r="B64" s="25">
        <v>1004</v>
      </c>
      <c r="C64" s="25">
        <v>10</v>
      </c>
      <c r="D64" s="58" t="s">
        <v>20</v>
      </c>
      <c r="E64" s="59">
        <v>398</v>
      </c>
      <c r="F64" s="25">
        <f t="shared" si="1"/>
        <v>437.8</v>
      </c>
      <c r="G64" s="26">
        <f t="shared" si="9"/>
        <v>11150</v>
      </c>
      <c r="H64" s="27">
        <v>0</v>
      </c>
      <c r="I64" s="27">
        <f t="shared" si="4"/>
        <v>0</v>
      </c>
      <c r="J64" s="28">
        <f t="shared" si="5"/>
        <v>0</v>
      </c>
      <c r="K64" s="29">
        <f t="shared" si="6"/>
        <v>1138280</v>
      </c>
      <c r="L64" s="30" t="s">
        <v>23</v>
      </c>
      <c r="M64" s="3"/>
      <c r="N64" s="2"/>
      <c r="O64" s="2"/>
    </row>
    <row r="65" spans="1:15" x14ac:dyDescent="0.25">
      <c r="A65" s="24">
        <v>64</v>
      </c>
      <c r="B65" s="25">
        <v>1005</v>
      </c>
      <c r="C65" s="25">
        <v>10</v>
      </c>
      <c r="D65" s="58" t="s">
        <v>20</v>
      </c>
      <c r="E65" s="59">
        <v>398</v>
      </c>
      <c r="F65" s="25">
        <f t="shared" si="1"/>
        <v>437.8</v>
      </c>
      <c r="G65" s="26">
        <f t="shared" si="9"/>
        <v>11150</v>
      </c>
      <c r="H65" s="27">
        <v>0</v>
      </c>
      <c r="I65" s="27">
        <f t="shared" si="4"/>
        <v>0</v>
      </c>
      <c r="J65" s="28">
        <f t="shared" si="5"/>
        <v>0</v>
      </c>
      <c r="K65" s="29">
        <f t="shared" si="6"/>
        <v>1138280</v>
      </c>
      <c r="L65" s="30" t="s">
        <v>23</v>
      </c>
      <c r="M65" s="3"/>
      <c r="N65" s="2"/>
      <c r="O65" s="2"/>
    </row>
    <row r="66" spans="1:15" x14ac:dyDescent="0.25">
      <c r="A66" s="24">
        <v>65</v>
      </c>
      <c r="B66" s="25">
        <v>1006</v>
      </c>
      <c r="C66" s="25">
        <v>10</v>
      </c>
      <c r="D66" s="58" t="s">
        <v>15</v>
      </c>
      <c r="E66" s="59">
        <v>555</v>
      </c>
      <c r="F66" s="25">
        <f t="shared" si="1"/>
        <v>610.5</v>
      </c>
      <c r="G66" s="26">
        <f t="shared" si="9"/>
        <v>11150</v>
      </c>
      <c r="H66" s="27">
        <v>0</v>
      </c>
      <c r="I66" s="27">
        <f t="shared" si="4"/>
        <v>0</v>
      </c>
      <c r="J66" s="28">
        <f t="shared" si="5"/>
        <v>0</v>
      </c>
      <c r="K66" s="29">
        <f t="shared" si="6"/>
        <v>1587300</v>
      </c>
      <c r="L66" s="30" t="s">
        <v>23</v>
      </c>
      <c r="M66" s="3"/>
      <c r="N66" s="2"/>
      <c r="O66" s="2"/>
    </row>
    <row r="67" spans="1:15" x14ac:dyDescent="0.25">
      <c r="A67" s="24">
        <v>66</v>
      </c>
      <c r="B67" s="25">
        <v>1007</v>
      </c>
      <c r="C67" s="25">
        <v>10</v>
      </c>
      <c r="D67" s="58" t="s">
        <v>15</v>
      </c>
      <c r="E67" s="59">
        <v>651</v>
      </c>
      <c r="F67" s="25">
        <f t="shared" ref="F67:F95" si="10">E67*1.1</f>
        <v>716.1</v>
      </c>
      <c r="G67" s="26">
        <f t="shared" si="9"/>
        <v>11150</v>
      </c>
      <c r="H67" s="27">
        <v>0</v>
      </c>
      <c r="I67" s="27">
        <f t="shared" ref="I67:I95" si="11">H67*1.08</f>
        <v>0</v>
      </c>
      <c r="J67" s="28">
        <f t="shared" ref="J67:J95" si="12">MROUND((I67*0.025/12),500)</f>
        <v>0</v>
      </c>
      <c r="K67" s="29">
        <f t="shared" ref="K67:K95" si="13">F67*2600</f>
        <v>1861860</v>
      </c>
      <c r="L67" s="30" t="s">
        <v>23</v>
      </c>
      <c r="M67" s="3"/>
      <c r="N67" s="2"/>
      <c r="O67" s="2"/>
    </row>
    <row r="68" spans="1:15" x14ac:dyDescent="0.25">
      <c r="A68" s="24">
        <v>67</v>
      </c>
      <c r="B68" s="25">
        <v>1008</v>
      </c>
      <c r="C68" s="25">
        <v>10</v>
      </c>
      <c r="D68" s="58" t="s">
        <v>15</v>
      </c>
      <c r="E68" s="59">
        <v>651</v>
      </c>
      <c r="F68" s="25">
        <f t="shared" si="10"/>
        <v>716.1</v>
      </c>
      <c r="G68" s="26">
        <f t="shared" si="9"/>
        <v>11150</v>
      </c>
      <c r="H68" s="27">
        <v>0</v>
      </c>
      <c r="I68" s="27">
        <f t="shared" si="11"/>
        <v>0</v>
      </c>
      <c r="J68" s="28">
        <f t="shared" si="12"/>
        <v>0</v>
      </c>
      <c r="K68" s="29">
        <f t="shared" si="13"/>
        <v>1861860</v>
      </c>
      <c r="L68" s="30" t="s">
        <v>23</v>
      </c>
      <c r="M68" s="3"/>
      <c r="N68" s="2"/>
      <c r="O68" s="2"/>
    </row>
    <row r="69" spans="1:15" x14ac:dyDescent="0.25">
      <c r="A69" s="24">
        <v>68</v>
      </c>
      <c r="B69" s="25">
        <v>1009</v>
      </c>
      <c r="C69" s="25">
        <v>10</v>
      </c>
      <c r="D69" s="58" t="s">
        <v>15</v>
      </c>
      <c r="E69" s="59">
        <v>361</v>
      </c>
      <c r="F69" s="25">
        <f t="shared" si="10"/>
        <v>397.1</v>
      </c>
      <c r="G69" s="26">
        <f t="shared" si="9"/>
        <v>11150</v>
      </c>
      <c r="H69" s="27">
        <v>0</v>
      </c>
      <c r="I69" s="27">
        <f t="shared" si="11"/>
        <v>0</v>
      </c>
      <c r="J69" s="28">
        <f t="shared" si="12"/>
        <v>0</v>
      </c>
      <c r="K69" s="29">
        <f t="shared" si="13"/>
        <v>1032460.0000000001</v>
      </c>
      <c r="L69" s="30" t="s">
        <v>23</v>
      </c>
      <c r="M69" s="3"/>
      <c r="N69" s="2"/>
      <c r="O69" s="2"/>
    </row>
    <row r="70" spans="1:15" x14ac:dyDescent="0.25">
      <c r="A70" s="24">
        <v>69</v>
      </c>
      <c r="B70" s="25">
        <v>1101</v>
      </c>
      <c r="C70" s="25">
        <v>11</v>
      </c>
      <c r="D70" s="25" t="s">
        <v>20</v>
      </c>
      <c r="E70" s="57">
        <v>354</v>
      </c>
      <c r="F70" s="25">
        <f t="shared" si="10"/>
        <v>389.40000000000003</v>
      </c>
      <c r="G70" s="26">
        <f>G69+50</f>
        <v>11200</v>
      </c>
      <c r="H70" s="27">
        <f t="shared" ref="H67:H95" si="14">E70*G70</f>
        <v>3964800</v>
      </c>
      <c r="I70" s="27">
        <f t="shared" si="11"/>
        <v>4281984</v>
      </c>
      <c r="J70" s="28">
        <f t="shared" si="12"/>
        <v>9000</v>
      </c>
      <c r="K70" s="29">
        <f t="shared" si="13"/>
        <v>1012440.0000000001</v>
      </c>
      <c r="L70" s="30" t="s">
        <v>22</v>
      </c>
      <c r="M70" s="3"/>
      <c r="N70" s="2"/>
      <c r="O70" s="2"/>
    </row>
    <row r="71" spans="1:15" x14ac:dyDescent="0.25">
      <c r="A71" s="24">
        <v>70</v>
      </c>
      <c r="B71" s="25">
        <v>1102</v>
      </c>
      <c r="C71" s="25">
        <v>11</v>
      </c>
      <c r="D71" s="58" t="s">
        <v>20</v>
      </c>
      <c r="E71" s="59">
        <v>354</v>
      </c>
      <c r="F71" s="25">
        <f t="shared" si="10"/>
        <v>389.40000000000003</v>
      </c>
      <c r="G71" s="26">
        <f t="shared" si="9"/>
        <v>11200</v>
      </c>
      <c r="H71" s="27">
        <f t="shared" si="14"/>
        <v>3964800</v>
      </c>
      <c r="I71" s="27">
        <f t="shared" si="11"/>
        <v>4281984</v>
      </c>
      <c r="J71" s="28">
        <f t="shared" si="12"/>
        <v>9000</v>
      </c>
      <c r="K71" s="29">
        <f t="shared" si="13"/>
        <v>1012440.0000000001</v>
      </c>
      <c r="L71" s="30" t="s">
        <v>22</v>
      </c>
      <c r="M71" s="3"/>
      <c r="N71" s="2"/>
      <c r="O71" s="2"/>
    </row>
    <row r="72" spans="1:15" x14ac:dyDescent="0.25">
      <c r="A72" s="24">
        <v>71</v>
      </c>
      <c r="B72" s="25">
        <v>1103</v>
      </c>
      <c r="C72" s="25">
        <v>11</v>
      </c>
      <c r="D72" s="58" t="s">
        <v>20</v>
      </c>
      <c r="E72" s="59">
        <v>361</v>
      </c>
      <c r="F72" s="25">
        <f t="shared" si="10"/>
        <v>397.1</v>
      </c>
      <c r="G72" s="26">
        <f t="shared" si="9"/>
        <v>11200</v>
      </c>
      <c r="H72" s="27">
        <f t="shared" si="14"/>
        <v>4043200</v>
      </c>
      <c r="I72" s="27">
        <f t="shared" si="11"/>
        <v>4366656</v>
      </c>
      <c r="J72" s="28">
        <f t="shared" si="12"/>
        <v>9000</v>
      </c>
      <c r="K72" s="29">
        <f t="shared" si="13"/>
        <v>1032460.0000000001</v>
      </c>
      <c r="L72" s="30" t="s">
        <v>22</v>
      </c>
      <c r="M72" s="3"/>
      <c r="N72" s="2"/>
      <c r="O72" s="2"/>
    </row>
    <row r="73" spans="1:15" x14ac:dyDescent="0.25">
      <c r="A73" s="24">
        <v>72</v>
      </c>
      <c r="B73" s="25">
        <v>1104</v>
      </c>
      <c r="C73" s="25">
        <v>11</v>
      </c>
      <c r="D73" s="58" t="s">
        <v>20</v>
      </c>
      <c r="E73" s="59">
        <v>398</v>
      </c>
      <c r="F73" s="25">
        <f t="shared" si="10"/>
        <v>437.8</v>
      </c>
      <c r="G73" s="26">
        <f t="shared" si="9"/>
        <v>11200</v>
      </c>
      <c r="H73" s="27">
        <f t="shared" si="14"/>
        <v>4457600</v>
      </c>
      <c r="I73" s="27">
        <f t="shared" si="11"/>
        <v>4814208</v>
      </c>
      <c r="J73" s="28">
        <f t="shared" si="12"/>
        <v>10000</v>
      </c>
      <c r="K73" s="29">
        <f t="shared" si="13"/>
        <v>1138280</v>
      </c>
      <c r="L73" s="30" t="s">
        <v>22</v>
      </c>
      <c r="M73" s="3"/>
      <c r="N73" s="2"/>
      <c r="O73" s="2"/>
    </row>
    <row r="74" spans="1:15" x14ac:dyDescent="0.25">
      <c r="A74" s="24">
        <v>73</v>
      </c>
      <c r="B74" s="25">
        <v>1105</v>
      </c>
      <c r="C74" s="25">
        <v>11</v>
      </c>
      <c r="D74" s="58" t="s">
        <v>20</v>
      </c>
      <c r="E74" s="59">
        <v>398</v>
      </c>
      <c r="F74" s="25">
        <f t="shared" si="10"/>
        <v>437.8</v>
      </c>
      <c r="G74" s="26">
        <f t="shared" si="9"/>
        <v>11200</v>
      </c>
      <c r="H74" s="27">
        <f t="shared" si="14"/>
        <v>4457600</v>
      </c>
      <c r="I74" s="27">
        <f t="shared" si="11"/>
        <v>4814208</v>
      </c>
      <c r="J74" s="28">
        <f t="shared" si="12"/>
        <v>10000</v>
      </c>
      <c r="K74" s="29">
        <f t="shared" si="13"/>
        <v>1138280</v>
      </c>
      <c r="L74" s="30" t="s">
        <v>22</v>
      </c>
      <c r="M74" s="3"/>
      <c r="N74" s="2"/>
      <c r="O74" s="2"/>
    </row>
    <row r="75" spans="1:15" x14ac:dyDescent="0.25">
      <c r="A75" s="24">
        <v>74</v>
      </c>
      <c r="B75" s="25">
        <v>1106</v>
      </c>
      <c r="C75" s="25">
        <v>11</v>
      </c>
      <c r="D75" s="58" t="s">
        <v>15</v>
      </c>
      <c r="E75" s="59">
        <v>555</v>
      </c>
      <c r="F75" s="25">
        <f t="shared" si="10"/>
        <v>610.5</v>
      </c>
      <c r="G75" s="26">
        <f t="shared" si="9"/>
        <v>11200</v>
      </c>
      <c r="H75" s="27">
        <f t="shared" si="14"/>
        <v>6216000</v>
      </c>
      <c r="I75" s="27">
        <f t="shared" si="11"/>
        <v>6713280</v>
      </c>
      <c r="J75" s="28">
        <f t="shared" si="12"/>
        <v>14000</v>
      </c>
      <c r="K75" s="29">
        <f t="shared" si="13"/>
        <v>1587300</v>
      </c>
      <c r="L75" s="30" t="s">
        <v>22</v>
      </c>
      <c r="M75" s="3"/>
      <c r="N75" s="2"/>
      <c r="O75" s="2"/>
    </row>
    <row r="76" spans="1:15" x14ac:dyDescent="0.25">
      <c r="A76" s="24">
        <v>75</v>
      </c>
      <c r="B76" s="25">
        <v>1107</v>
      </c>
      <c r="C76" s="25">
        <v>11</v>
      </c>
      <c r="D76" s="58" t="s">
        <v>15</v>
      </c>
      <c r="E76" s="59">
        <v>651</v>
      </c>
      <c r="F76" s="25">
        <f t="shared" si="10"/>
        <v>716.1</v>
      </c>
      <c r="G76" s="26">
        <f t="shared" si="9"/>
        <v>11200</v>
      </c>
      <c r="H76" s="27">
        <f t="shared" si="14"/>
        <v>7291200</v>
      </c>
      <c r="I76" s="27">
        <f t="shared" si="11"/>
        <v>7874496.0000000009</v>
      </c>
      <c r="J76" s="28">
        <f t="shared" si="12"/>
        <v>16500</v>
      </c>
      <c r="K76" s="29">
        <f t="shared" si="13"/>
        <v>1861860</v>
      </c>
      <c r="L76" s="30" t="s">
        <v>22</v>
      </c>
      <c r="M76" s="3"/>
      <c r="N76" s="2"/>
      <c r="O76" s="2"/>
    </row>
    <row r="77" spans="1:15" x14ac:dyDescent="0.25">
      <c r="A77" s="24">
        <v>76</v>
      </c>
      <c r="B77" s="25">
        <v>1108</v>
      </c>
      <c r="C77" s="25">
        <v>11</v>
      </c>
      <c r="D77" s="58" t="s">
        <v>15</v>
      </c>
      <c r="E77" s="59">
        <v>651</v>
      </c>
      <c r="F77" s="25">
        <f t="shared" si="10"/>
        <v>716.1</v>
      </c>
      <c r="G77" s="26">
        <f t="shared" si="9"/>
        <v>11200</v>
      </c>
      <c r="H77" s="27">
        <f t="shared" si="14"/>
        <v>7291200</v>
      </c>
      <c r="I77" s="27">
        <f t="shared" si="11"/>
        <v>7874496.0000000009</v>
      </c>
      <c r="J77" s="28">
        <f t="shared" si="12"/>
        <v>16500</v>
      </c>
      <c r="K77" s="29">
        <f t="shared" si="13"/>
        <v>1861860</v>
      </c>
      <c r="L77" s="30" t="s">
        <v>22</v>
      </c>
      <c r="M77" s="3"/>
      <c r="N77" s="2"/>
      <c r="O77" s="2"/>
    </row>
    <row r="78" spans="1:15" x14ac:dyDescent="0.25">
      <c r="A78" s="24">
        <v>77</v>
      </c>
      <c r="B78" s="25">
        <v>1201</v>
      </c>
      <c r="C78" s="25">
        <v>12</v>
      </c>
      <c r="D78" s="25" t="s">
        <v>20</v>
      </c>
      <c r="E78" s="57">
        <v>354</v>
      </c>
      <c r="F78" s="25">
        <f t="shared" si="10"/>
        <v>389.40000000000003</v>
      </c>
      <c r="G78" s="26">
        <f>G77+50</f>
        <v>11250</v>
      </c>
      <c r="H78" s="27">
        <v>0</v>
      </c>
      <c r="I78" s="27">
        <f t="shared" si="11"/>
        <v>0</v>
      </c>
      <c r="J78" s="28">
        <f t="shared" si="12"/>
        <v>0</v>
      </c>
      <c r="K78" s="29">
        <f t="shared" si="13"/>
        <v>1012440.0000000001</v>
      </c>
      <c r="L78" s="30" t="s">
        <v>23</v>
      </c>
      <c r="M78" s="3"/>
      <c r="N78" s="2"/>
      <c r="O78" s="2"/>
    </row>
    <row r="79" spans="1:15" x14ac:dyDescent="0.25">
      <c r="A79" s="24">
        <v>78</v>
      </c>
      <c r="B79" s="25">
        <v>1202</v>
      </c>
      <c r="C79" s="25">
        <v>12</v>
      </c>
      <c r="D79" s="58" t="s">
        <v>20</v>
      </c>
      <c r="E79" s="59">
        <v>354</v>
      </c>
      <c r="F79" s="25">
        <f t="shared" si="10"/>
        <v>389.40000000000003</v>
      </c>
      <c r="G79" s="26">
        <f t="shared" si="9"/>
        <v>11250</v>
      </c>
      <c r="H79" s="27">
        <v>0</v>
      </c>
      <c r="I79" s="27">
        <f t="shared" si="11"/>
        <v>0</v>
      </c>
      <c r="J79" s="28">
        <f t="shared" si="12"/>
        <v>0</v>
      </c>
      <c r="K79" s="29">
        <f t="shared" si="13"/>
        <v>1012440.0000000001</v>
      </c>
      <c r="L79" s="30" t="s">
        <v>23</v>
      </c>
      <c r="M79" s="3"/>
      <c r="N79" s="2"/>
      <c r="O79" s="2"/>
    </row>
    <row r="80" spans="1:15" x14ac:dyDescent="0.25">
      <c r="A80" s="24">
        <v>79</v>
      </c>
      <c r="B80" s="25">
        <v>1203</v>
      </c>
      <c r="C80" s="25">
        <v>12</v>
      </c>
      <c r="D80" s="58" t="s">
        <v>20</v>
      </c>
      <c r="E80" s="59">
        <v>361</v>
      </c>
      <c r="F80" s="25">
        <f t="shared" si="10"/>
        <v>397.1</v>
      </c>
      <c r="G80" s="26">
        <f t="shared" si="9"/>
        <v>11250</v>
      </c>
      <c r="H80" s="27">
        <v>0</v>
      </c>
      <c r="I80" s="27">
        <f t="shared" si="11"/>
        <v>0</v>
      </c>
      <c r="J80" s="28">
        <f t="shared" si="12"/>
        <v>0</v>
      </c>
      <c r="K80" s="29">
        <f t="shared" si="13"/>
        <v>1032460.0000000001</v>
      </c>
      <c r="L80" s="30" t="s">
        <v>23</v>
      </c>
      <c r="M80" s="3"/>
      <c r="N80" s="2"/>
      <c r="O80" s="2"/>
    </row>
    <row r="81" spans="1:15" x14ac:dyDescent="0.25">
      <c r="A81" s="24">
        <v>80</v>
      </c>
      <c r="B81" s="25">
        <v>1204</v>
      </c>
      <c r="C81" s="25">
        <v>12</v>
      </c>
      <c r="D81" s="58" t="s">
        <v>20</v>
      </c>
      <c r="E81" s="59">
        <v>398</v>
      </c>
      <c r="F81" s="25">
        <f t="shared" si="10"/>
        <v>437.8</v>
      </c>
      <c r="G81" s="26">
        <f t="shared" si="9"/>
        <v>11250</v>
      </c>
      <c r="H81" s="27">
        <v>0</v>
      </c>
      <c r="I81" s="27">
        <f t="shared" si="11"/>
        <v>0</v>
      </c>
      <c r="J81" s="28">
        <f t="shared" si="12"/>
        <v>0</v>
      </c>
      <c r="K81" s="29">
        <f t="shared" si="13"/>
        <v>1138280</v>
      </c>
      <c r="L81" s="30" t="s">
        <v>23</v>
      </c>
      <c r="M81" s="3"/>
      <c r="N81" s="2"/>
      <c r="O81" s="2"/>
    </row>
    <row r="82" spans="1:15" x14ac:dyDescent="0.25">
      <c r="A82" s="24">
        <v>81</v>
      </c>
      <c r="B82" s="25">
        <v>1205</v>
      </c>
      <c r="C82" s="25">
        <v>12</v>
      </c>
      <c r="D82" s="58" t="s">
        <v>20</v>
      </c>
      <c r="E82" s="59">
        <v>398</v>
      </c>
      <c r="F82" s="25">
        <f t="shared" si="10"/>
        <v>437.8</v>
      </c>
      <c r="G82" s="26">
        <f t="shared" si="9"/>
        <v>11250</v>
      </c>
      <c r="H82" s="27">
        <v>0</v>
      </c>
      <c r="I82" s="27">
        <f t="shared" si="11"/>
        <v>0</v>
      </c>
      <c r="J82" s="28">
        <f t="shared" si="12"/>
        <v>0</v>
      </c>
      <c r="K82" s="29">
        <f t="shared" si="13"/>
        <v>1138280</v>
      </c>
      <c r="L82" s="30" t="s">
        <v>23</v>
      </c>
      <c r="M82" s="3"/>
      <c r="N82" s="2"/>
      <c r="O82" s="2"/>
    </row>
    <row r="83" spans="1:15" x14ac:dyDescent="0.25">
      <c r="A83" s="24">
        <v>82</v>
      </c>
      <c r="B83" s="25">
        <v>1206</v>
      </c>
      <c r="C83" s="25">
        <v>12</v>
      </c>
      <c r="D83" s="58" t="s">
        <v>15</v>
      </c>
      <c r="E83" s="59">
        <v>555</v>
      </c>
      <c r="F83" s="25">
        <f t="shared" si="10"/>
        <v>610.5</v>
      </c>
      <c r="G83" s="26">
        <f t="shared" si="9"/>
        <v>11250</v>
      </c>
      <c r="H83" s="27">
        <v>0</v>
      </c>
      <c r="I83" s="27">
        <f t="shared" si="11"/>
        <v>0</v>
      </c>
      <c r="J83" s="28">
        <f t="shared" si="12"/>
        <v>0</v>
      </c>
      <c r="K83" s="29">
        <f t="shared" si="13"/>
        <v>1587300</v>
      </c>
      <c r="L83" s="30" t="s">
        <v>23</v>
      </c>
      <c r="M83" s="3"/>
      <c r="N83" s="2"/>
      <c r="O83" s="2"/>
    </row>
    <row r="84" spans="1:15" x14ac:dyDescent="0.25">
      <c r="A84" s="24">
        <v>83</v>
      </c>
      <c r="B84" s="25">
        <v>1207</v>
      </c>
      <c r="C84" s="25">
        <v>12</v>
      </c>
      <c r="D84" s="58" t="s">
        <v>15</v>
      </c>
      <c r="E84" s="59">
        <v>651</v>
      </c>
      <c r="F84" s="25">
        <f t="shared" si="10"/>
        <v>716.1</v>
      </c>
      <c r="G84" s="26">
        <f t="shared" si="9"/>
        <v>11250</v>
      </c>
      <c r="H84" s="27">
        <v>0</v>
      </c>
      <c r="I84" s="27">
        <f t="shared" si="11"/>
        <v>0</v>
      </c>
      <c r="J84" s="28">
        <f t="shared" si="12"/>
        <v>0</v>
      </c>
      <c r="K84" s="29">
        <f t="shared" si="13"/>
        <v>1861860</v>
      </c>
      <c r="L84" s="30" t="s">
        <v>23</v>
      </c>
      <c r="M84" s="3"/>
      <c r="N84" s="2"/>
      <c r="O84" s="2"/>
    </row>
    <row r="85" spans="1:15" x14ac:dyDescent="0.25">
      <c r="A85" s="24">
        <v>84</v>
      </c>
      <c r="B85" s="25">
        <v>1208</v>
      </c>
      <c r="C85" s="25">
        <v>12</v>
      </c>
      <c r="D85" s="58" t="s">
        <v>15</v>
      </c>
      <c r="E85" s="59">
        <v>651</v>
      </c>
      <c r="F85" s="25">
        <f t="shared" si="10"/>
        <v>716.1</v>
      </c>
      <c r="G85" s="26">
        <f t="shared" si="9"/>
        <v>11250</v>
      </c>
      <c r="H85" s="27">
        <v>0</v>
      </c>
      <c r="I85" s="27">
        <f t="shared" si="11"/>
        <v>0</v>
      </c>
      <c r="J85" s="28">
        <f t="shared" si="12"/>
        <v>0</v>
      </c>
      <c r="K85" s="29">
        <f t="shared" si="13"/>
        <v>1861860</v>
      </c>
      <c r="L85" s="30" t="s">
        <v>23</v>
      </c>
      <c r="M85" s="3"/>
      <c r="N85" s="2"/>
      <c r="O85" s="2"/>
    </row>
    <row r="86" spans="1:15" x14ac:dyDescent="0.25">
      <c r="A86" s="24">
        <v>85</v>
      </c>
      <c r="B86" s="25">
        <v>1209</v>
      </c>
      <c r="C86" s="25">
        <v>12</v>
      </c>
      <c r="D86" s="58" t="s">
        <v>15</v>
      </c>
      <c r="E86" s="59">
        <v>361</v>
      </c>
      <c r="F86" s="25">
        <f t="shared" si="10"/>
        <v>397.1</v>
      </c>
      <c r="G86" s="26">
        <f t="shared" si="9"/>
        <v>11250</v>
      </c>
      <c r="H86" s="27">
        <v>0</v>
      </c>
      <c r="I86" s="27">
        <f t="shared" si="11"/>
        <v>0</v>
      </c>
      <c r="J86" s="28">
        <f t="shared" si="12"/>
        <v>0</v>
      </c>
      <c r="K86" s="29">
        <f t="shared" si="13"/>
        <v>1032460.0000000001</v>
      </c>
      <c r="L86" s="30" t="s">
        <v>23</v>
      </c>
      <c r="M86" s="3"/>
      <c r="N86" s="2"/>
      <c r="O86" s="2"/>
    </row>
    <row r="87" spans="1:15" x14ac:dyDescent="0.25">
      <c r="A87" s="24">
        <v>86</v>
      </c>
      <c r="B87" s="25">
        <v>1301</v>
      </c>
      <c r="C87" s="25">
        <v>13</v>
      </c>
      <c r="D87" s="25" t="s">
        <v>20</v>
      </c>
      <c r="E87" s="57">
        <v>354</v>
      </c>
      <c r="F87" s="25">
        <f t="shared" si="10"/>
        <v>389.40000000000003</v>
      </c>
      <c r="G87" s="26">
        <f>G86+50</f>
        <v>11300</v>
      </c>
      <c r="H87" s="27">
        <f t="shared" si="14"/>
        <v>4000200</v>
      </c>
      <c r="I87" s="27">
        <f t="shared" si="11"/>
        <v>4320216</v>
      </c>
      <c r="J87" s="28">
        <f t="shared" si="12"/>
        <v>9000</v>
      </c>
      <c r="K87" s="29">
        <f t="shared" si="13"/>
        <v>1012440.0000000001</v>
      </c>
      <c r="L87" s="30" t="s">
        <v>22</v>
      </c>
      <c r="M87" s="3"/>
      <c r="N87" s="2"/>
      <c r="O87" s="2"/>
    </row>
    <row r="88" spans="1:15" x14ac:dyDescent="0.25">
      <c r="A88" s="24">
        <v>87</v>
      </c>
      <c r="B88" s="25">
        <v>1302</v>
      </c>
      <c r="C88" s="25">
        <v>13</v>
      </c>
      <c r="D88" s="58" t="s">
        <v>20</v>
      </c>
      <c r="E88" s="59">
        <v>354</v>
      </c>
      <c r="F88" s="25">
        <f t="shared" si="10"/>
        <v>389.40000000000003</v>
      </c>
      <c r="G88" s="26">
        <f t="shared" si="9"/>
        <v>11300</v>
      </c>
      <c r="H88" s="27">
        <f t="shared" si="14"/>
        <v>4000200</v>
      </c>
      <c r="I88" s="27">
        <f t="shared" si="11"/>
        <v>4320216</v>
      </c>
      <c r="J88" s="28">
        <f t="shared" si="12"/>
        <v>9000</v>
      </c>
      <c r="K88" s="29">
        <f t="shared" si="13"/>
        <v>1012440.0000000001</v>
      </c>
      <c r="L88" s="30" t="s">
        <v>22</v>
      </c>
      <c r="M88" s="3"/>
      <c r="N88" s="2"/>
      <c r="O88" s="2"/>
    </row>
    <row r="89" spans="1:15" x14ac:dyDescent="0.25">
      <c r="A89" s="24">
        <v>88</v>
      </c>
      <c r="B89" s="25">
        <v>1303</v>
      </c>
      <c r="C89" s="25">
        <v>13</v>
      </c>
      <c r="D89" s="58" t="s">
        <v>20</v>
      </c>
      <c r="E89" s="59">
        <v>361</v>
      </c>
      <c r="F89" s="25">
        <f t="shared" si="10"/>
        <v>397.1</v>
      </c>
      <c r="G89" s="26">
        <f t="shared" si="9"/>
        <v>11300</v>
      </c>
      <c r="H89" s="27">
        <v>0</v>
      </c>
      <c r="I89" s="27">
        <f t="shared" si="11"/>
        <v>0</v>
      </c>
      <c r="J89" s="28">
        <f t="shared" si="12"/>
        <v>0</v>
      </c>
      <c r="K89" s="29">
        <f t="shared" si="13"/>
        <v>1032460.0000000001</v>
      </c>
      <c r="L89" s="30" t="s">
        <v>23</v>
      </c>
      <c r="M89" s="3"/>
      <c r="N89" s="2"/>
      <c r="O89" s="2"/>
    </row>
    <row r="90" spans="1:15" x14ac:dyDescent="0.25">
      <c r="A90" s="24">
        <v>89</v>
      </c>
      <c r="B90" s="25">
        <v>1304</v>
      </c>
      <c r="C90" s="25">
        <v>13</v>
      </c>
      <c r="D90" s="58" t="s">
        <v>20</v>
      </c>
      <c r="E90" s="59">
        <v>398</v>
      </c>
      <c r="F90" s="25">
        <f t="shared" si="10"/>
        <v>437.8</v>
      </c>
      <c r="G90" s="26">
        <f t="shared" si="9"/>
        <v>11300</v>
      </c>
      <c r="H90" s="27">
        <f t="shared" si="14"/>
        <v>4497400</v>
      </c>
      <c r="I90" s="27">
        <f t="shared" si="11"/>
        <v>4857192</v>
      </c>
      <c r="J90" s="28">
        <f t="shared" si="12"/>
        <v>10000</v>
      </c>
      <c r="K90" s="29">
        <f t="shared" si="13"/>
        <v>1138280</v>
      </c>
      <c r="L90" s="30" t="s">
        <v>22</v>
      </c>
      <c r="M90" s="3"/>
      <c r="N90" s="2"/>
      <c r="O90" s="2"/>
    </row>
    <row r="91" spans="1:15" x14ac:dyDescent="0.25">
      <c r="A91" s="24">
        <v>90</v>
      </c>
      <c r="B91" s="25">
        <v>1305</v>
      </c>
      <c r="C91" s="25">
        <v>13</v>
      </c>
      <c r="D91" s="58" t="s">
        <v>20</v>
      </c>
      <c r="E91" s="59">
        <v>398</v>
      </c>
      <c r="F91" s="25">
        <f t="shared" si="10"/>
        <v>437.8</v>
      </c>
      <c r="G91" s="26">
        <f t="shared" ref="G91:G95" si="15">G90</f>
        <v>11300</v>
      </c>
      <c r="H91" s="27">
        <f t="shared" si="14"/>
        <v>4497400</v>
      </c>
      <c r="I91" s="27">
        <f t="shared" si="11"/>
        <v>4857192</v>
      </c>
      <c r="J91" s="28">
        <f t="shared" si="12"/>
        <v>10000</v>
      </c>
      <c r="K91" s="29">
        <f t="shared" si="13"/>
        <v>1138280</v>
      </c>
      <c r="L91" s="30" t="s">
        <v>22</v>
      </c>
      <c r="M91" s="3"/>
      <c r="N91" s="2"/>
      <c r="O91" s="2"/>
    </row>
    <row r="92" spans="1:15" x14ac:dyDescent="0.25">
      <c r="A92" s="24">
        <v>91</v>
      </c>
      <c r="B92" s="25">
        <v>1306</v>
      </c>
      <c r="C92" s="25">
        <v>13</v>
      </c>
      <c r="D92" s="58" t="s">
        <v>15</v>
      </c>
      <c r="E92" s="59">
        <v>555</v>
      </c>
      <c r="F92" s="25">
        <f t="shared" si="10"/>
        <v>610.5</v>
      </c>
      <c r="G92" s="26">
        <f t="shared" si="15"/>
        <v>11300</v>
      </c>
      <c r="H92" s="27">
        <f t="shared" si="14"/>
        <v>6271500</v>
      </c>
      <c r="I92" s="27">
        <f t="shared" si="11"/>
        <v>6773220</v>
      </c>
      <c r="J92" s="28">
        <f t="shared" si="12"/>
        <v>14000</v>
      </c>
      <c r="K92" s="29">
        <f t="shared" si="13"/>
        <v>1587300</v>
      </c>
      <c r="L92" s="30" t="s">
        <v>22</v>
      </c>
      <c r="M92" s="3"/>
      <c r="N92" s="2"/>
      <c r="O92" s="2"/>
    </row>
    <row r="93" spans="1:15" x14ac:dyDescent="0.25">
      <c r="A93" s="24">
        <v>92</v>
      </c>
      <c r="B93" s="25">
        <v>1307</v>
      </c>
      <c r="C93" s="25">
        <v>13</v>
      </c>
      <c r="D93" s="58" t="s">
        <v>15</v>
      </c>
      <c r="E93" s="59">
        <v>651</v>
      </c>
      <c r="F93" s="25">
        <f t="shared" si="10"/>
        <v>716.1</v>
      </c>
      <c r="G93" s="26">
        <f t="shared" si="15"/>
        <v>11300</v>
      </c>
      <c r="H93" s="27">
        <v>0</v>
      </c>
      <c r="I93" s="27">
        <f t="shared" si="11"/>
        <v>0</v>
      </c>
      <c r="J93" s="28">
        <f t="shared" si="12"/>
        <v>0</v>
      </c>
      <c r="K93" s="29">
        <f t="shared" si="13"/>
        <v>1861860</v>
      </c>
      <c r="L93" s="30" t="s">
        <v>23</v>
      </c>
      <c r="M93" s="3"/>
      <c r="N93" s="2"/>
      <c r="O93" s="2"/>
    </row>
    <row r="94" spans="1:15" x14ac:dyDescent="0.25">
      <c r="A94" s="24">
        <v>93</v>
      </c>
      <c r="B94" s="25">
        <v>1308</v>
      </c>
      <c r="C94" s="25">
        <v>13</v>
      </c>
      <c r="D94" s="58" t="s">
        <v>15</v>
      </c>
      <c r="E94" s="59">
        <v>651</v>
      </c>
      <c r="F94" s="25">
        <f t="shared" si="10"/>
        <v>716.1</v>
      </c>
      <c r="G94" s="26">
        <f t="shared" si="15"/>
        <v>11300</v>
      </c>
      <c r="H94" s="27">
        <v>0</v>
      </c>
      <c r="I94" s="27">
        <f t="shared" si="11"/>
        <v>0</v>
      </c>
      <c r="J94" s="28">
        <f t="shared" si="12"/>
        <v>0</v>
      </c>
      <c r="K94" s="29">
        <f t="shared" si="13"/>
        <v>1861860</v>
      </c>
      <c r="L94" s="30" t="s">
        <v>23</v>
      </c>
      <c r="M94" s="3"/>
      <c r="N94" s="2"/>
      <c r="O94" s="2"/>
    </row>
    <row r="95" spans="1:15" x14ac:dyDescent="0.25">
      <c r="A95" s="24">
        <v>94</v>
      </c>
      <c r="B95" s="25">
        <v>1309</v>
      </c>
      <c r="C95" s="25">
        <v>13</v>
      </c>
      <c r="D95" s="58" t="s">
        <v>15</v>
      </c>
      <c r="E95" s="59">
        <v>361</v>
      </c>
      <c r="F95" s="25">
        <f t="shared" si="10"/>
        <v>397.1</v>
      </c>
      <c r="G95" s="26">
        <f t="shared" si="15"/>
        <v>11300</v>
      </c>
      <c r="H95" s="27">
        <f t="shared" si="14"/>
        <v>4079300</v>
      </c>
      <c r="I95" s="27">
        <f t="shared" si="11"/>
        <v>4405644</v>
      </c>
      <c r="J95" s="28">
        <f t="shared" si="12"/>
        <v>9000</v>
      </c>
      <c r="K95" s="29">
        <f t="shared" si="13"/>
        <v>1032460.0000000001</v>
      </c>
      <c r="L95" s="30" t="s">
        <v>22</v>
      </c>
      <c r="M95" s="3"/>
      <c r="N95" s="2"/>
      <c r="O95" s="2"/>
    </row>
    <row r="96" spans="1:15" x14ac:dyDescent="0.25">
      <c r="A96" s="50" t="s">
        <v>3</v>
      </c>
      <c r="B96" s="51"/>
      <c r="C96" s="51"/>
      <c r="D96" s="52"/>
      <c r="E96" s="31">
        <f t="shared" ref="E96:F96" si="16">SUM(E2:E95)</f>
        <v>43122</v>
      </c>
      <c r="F96" s="31">
        <f t="shared" si="16"/>
        <v>47434.2</v>
      </c>
      <c r="G96" s="26"/>
      <c r="H96" s="32">
        <f t="shared" ref="H96:K96" si="17">SUM(H2:H95)</f>
        <v>236159850</v>
      </c>
      <c r="I96" s="32">
        <f t="shared" si="17"/>
        <v>255052638</v>
      </c>
      <c r="J96" s="33"/>
      <c r="K96" s="34">
        <f t="shared" si="17"/>
        <v>123328920</v>
      </c>
    </row>
    <row r="100" spans="6:11" x14ac:dyDescent="0.25">
      <c r="F100" s="63"/>
      <c r="K100" s="64"/>
    </row>
    <row r="104" spans="6:11" x14ac:dyDescent="0.25">
      <c r="I104" s="63"/>
    </row>
  </sheetData>
  <mergeCells count="1">
    <mergeCell ref="A96:D9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A5B1-0412-479F-899B-2D920EC9B7CA}">
  <dimension ref="A1:P57"/>
  <sheetViews>
    <sheetView topLeftCell="A29" zoomScale="145" zoomScaleNormal="145" workbookViewId="0">
      <selection activeCell="H49" sqref="H49:I49"/>
    </sheetView>
  </sheetViews>
  <sheetFormatPr defaultRowHeight="15" x14ac:dyDescent="0.25"/>
  <cols>
    <col min="1" max="1" width="4" style="61" customWidth="1"/>
    <col min="2" max="3" width="4.7109375" style="60" customWidth="1"/>
    <col min="4" max="4" width="6.42578125" style="35" customWidth="1"/>
    <col min="5" max="5" width="6.140625" style="62" customWidth="1"/>
    <col min="6" max="6" width="6.7109375" style="60" customWidth="1"/>
    <col min="7" max="7" width="5.7109375" style="60" customWidth="1"/>
    <col min="8" max="8" width="11.85546875" style="60" customWidth="1"/>
    <col min="9" max="9" width="13" style="60" customWidth="1"/>
    <col min="10" max="10" width="5.7109375" style="60" customWidth="1"/>
    <col min="11" max="11" width="9.7109375" style="60" customWidth="1"/>
    <col min="12" max="12" width="8.7109375" style="60" customWidth="1"/>
    <col min="13" max="13" width="14.28515625" customWidth="1"/>
    <col min="14" max="14" width="14.28515625" style="1" bestFit="1" customWidth="1"/>
    <col min="15" max="15" width="9.140625" style="1"/>
  </cols>
  <sheetData>
    <row r="1" spans="1:15" ht="71.25" customHeight="1" x14ac:dyDescent="0.25">
      <c r="A1" s="18" t="s">
        <v>1</v>
      </c>
      <c r="B1" s="19" t="s">
        <v>0</v>
      </c>
      <c r="C1" s="20" t="s">
        <v>2</v>
      </c>
      <c r="D1" s="21" t="s">
        <v>12</v>
      </c>
      <c r="E1" s="21" t="s">
        <v>17</v>
      </c>
      <c r="F1" s="20" t="s">
        <v>11</v>
      </c>
      <c r="G1" s="19" t="s">
        <v>28</v>
      </c>
      <c r="H1" s="19" t="s">
        <v>24</v>
      </c>
      <c r="I1" s="22" t="s">
        <v>25</v>
      </c>
      <c r="J1" s="20" t="s">
        <v>26</v>
      </c>
      <c r="K1" s="20" t="s">
        <v>27</v>
      </c>
      <c r="L1" s="23" t="s">
        <v>21</v>
      </c>
    </row>
    <row r="2" spans="1:15" x14ac:dyDescent="0.25">
      <c r="A2" s="24">
        <v>1</v>
      </c>
      <c r="B2" s="25">
        <v>301</v>
      </c>
      <c r="C2" s="25">
        <v>3</v>
      </c>
      <c r="D2" s="25" t="s">
        <v>20</v>
      </c>
      <c r="E2" s="25">
        <v>361</v>
      </c>
      <c r="F2" s="25">
        <f>E2*1.1</f>
        <v>397.1</v>
      </c>
      <c r="G2" s="65">
        <v>10800</v>
      </c>
      <c r="H2" s="27">
        <f>E2*G2</f>
        <v>3898800</v>
      </c>
      <c r="I2" s="27">
        <f>H2*1.08</f>
        <v>4210704</v>
      </c>
      <c r="J2" s="28">
        <f t="shared" ref="J2:J34" si="0">MROUND((I2*0.025/12),500)</f>
        <v>9000</v>
      </c>
      <c r="K2" s="29">
        <f>F2*2600</f>
        <v>1032460.0000000001</v>
      </c>
      <c r="L2" s="30" t="s">
        <v>22</v>
      </c>
      <c r="M2" s="4"/>
      <c r="O2" s="2"/>
    </row>
    <row r="3" spans="1:15" x14ac:dyDescent="0.25">
      <c r="A3" s="24">
        <v>2</v>
      </c>
      <c r="B3" s="25">
        <v>302</v>
      </c>
      <c r="C3" s="25">
        <v>3</v>
      </c>
      <c r="D3" s="25" t="s">
        <v>20</v>
      </c>
      <c r="E3" s="25">
        <v>398</v>
      </c>
      <c r="F3" s="25">
        <f t="shared" ref="F3:F34" si="1">E3*1.1</f>
        <v>437.8</v>
      </c>
      <c r="G3" s="66">
        <v>10800</v>
      </c>
      <c r="H3" s="27">
        <f t="shared" ref="H3:H34" si="2">E3*G3</f>
        <v>4298400</v>
      </c>
      <c r="I3" s="27">
        <f t="shared" ref="I3:I34" si="3">H3*1.08</f>
        <v>4642272</v>
      </c>
      <c r="J3" s="28">
        <f t="shared" si="0"/>
        <v>9500</v>
      </c>
      <c r="K3" s="29">
        <f t="shared" ref="K3:K34" si="4">F3*2600</f>
        <v>1138280</v>
      </c>
      <c r="L3" s="30" t="s">
        <v>22</v>
      </c>
      <c r="M3" s="4"/>
      <c r="O3" s="2"/>
    </row>
    <row r="4" spans="1:15" x14ac:dyDescent="0.25">
      <c r="A4" s="24">
        <v>3</v>
      </c>
      <c r="B4" s="25">
        <v>303</v>
      </c>
      <c r="C4" s="25">
        <v>3</v>
      </c>
      <c r="D4" s="25" t="s">
        <v>20</v>
      </c>
      <c r="E4" s="25">
        <v>398</v>
      </c>
      <c r="F4" s="25">
        <f t="shared" si="1"/>
        <v>437.8</v>
      </c>
      <c r="G4" s="66">
        <v>10800</v>
      </c>
      <c r="H4" s="27">
        <f t="shared" si="2"/>
        <v>4298400</v>
      </c>
      <c r="I4" s="27">
        <f t="shared" si="3"/>
        <v>4642272</v>
      </c>
      <c r="J4" s="28">
        <f t="shared" si="0"/>
        <v>9500</v>
      </c>
      <c r="K4" s="29">
        <f t="shared" si="4"/>
        <v>1138280</v>
      </c>
      <c r="L4" s="30" t="s">
        <v>22</v>
      </c>
      <c r="M4" s="4"/>
      <c r="O4" s="2"/>
    </row>
    <row r="5" spans="1:15" x14ac:dyDescent="0.25">
      <c r="A5" s="24">
        <v>4</v>
      </c>
      <c r="B5" s="25">
        <v>304</v>
      </c>
      <c r="C5" s="25">
        <v>3</v>
      </c>
      <c r="D5" s="25" t="s">
        <v>15</v>
      </c>
      <c r="E5" s="25">
        <v>555</v>
      </c>
      <c r="F5" s="25">
        <f t="shared" si="1"/>
        <v>610.5</v>
      </c>
      <c r="G5" s="66">
        <v>10800</v>
      </c>
      <c r="H5" s="27">
        <f t="shared" si="2"/>
        <v>5994000</v>
      </c>
      <c r="I5" s="27">
        <f t="shared" si="3"/>
        <v>6473520</v>
      </c>
      <c r="J5" s="28">
        <f t="shared" si="0"/>
        <v>13500</v>
      </c>
      <c r="K5" s="29">
        <f t="shared" si="4"/>
        <v>1587300</v>
      </c>
      <c r="L5" s="30" t="s">
        <v>22</v>
      </c>
      <c r="M5" s="4"/>
      <c r="O5" s="2"/>
    </row>
    <row r="6" spans="1:15" x14ac:dyDescent="0.25">
      <c r="A6" s="24">
        <v>5</v>
      </c>
      <c r="B6" s="25">
        <v>305</v>
      </c>
      <c r="C6" s="25">
        <v>3</v>
      </c>
      <c r="D6" s="25" t="s">
        <v>15</v>
      </c>
      <c r="E6" s="25">
        <v>651</v>
      </c>
      <c r="F6" s="25">
        <f t="shared" si="1"/>
        <v>716.1</v>
      </c>
      <c r="G6" s="66">
        <v>10800</v>
      </c>
      <c r="H6" s="27">
        <f t="shared" si="2"/>
        <v>7030800</v>
      </c>
      <c r="I6" s="27">
        <f t="shared" si="3"/>
        <v>7593264.0000000009</v>
      </c>
      <c r="J6" s="28">
        <f t="shared" si="0"/>
        <v>16000</v>
      </c>
      <c r="K6" s="29">
        <f t="shared" si="4"/>
        <v>1861860</v>
      </c>
      <c r="L6" s="30" t="s">
        <v>22</v>
      </c>
      <c r="M6" s="4"/>
      <c r="O6" s="2"/>
    </row>
    <row r="7" spans="1:15" x14ac:dyDescent="0.25">
      <c r="A7" s="24">
        <v>6</v>
      </c>
      <c r="B7" s="25">
        <v>306</v>
      </c>
      <c r="C7" s="25">
        <v>3</v>
      </c>
      <c r="D7" s="25" t="s">
        <v>15</v>
      </c>
      <c r="E7" s="25">
        <v>651</v>
      </c>
      <c r="F7" s="25">
        <f t="shared" si="1"/>
        <v>716.1</v>
      </c>
      <c r="G7" s="66">
        <v>10800</v>
      </c>
      <c r="H7" s="27">
        <f t="shared" si="2"/>
        <v>7030800</v>
      </c>
      <c r="I7" s="27">
        <f t="shared" si="3"/>
        <v>7593264.0000000009</v>
      </c>
      <c r="J7" s="28">
        <f t="shared" si="0"/>
        <v>16000</v>
      </c>
      <c r="K7" s="29">
        <f t="shared" si="4"/>
        <v>1861860</v>
      </c>
      <c r="L7" s="30" t="s">
        <v>22</v>
      </c>
      <c r="M7" s="4"/>
      <c r="O7" s="2"/>
    </row>
    <row r="8" spans="1:15" x14ac:dyDescent="0.25">
      <c r="A8" s="24">
        <v>7</v>
      </c>
      <c r="B8" s="25">
        <v>407</v>
      </c>
      <c r="C8" s="25">
        <v>4</v>
      </c>
      <c r="D8" s="25" t="s">
        <v>15</v>
      </c>
      <c r="E8" s="25">
        <v>651</v>
      </c>
      <c r="F8" s="25">
        <f t="shared" si="1"/>
        <v>716.1</v>
      </c>
      <c r="G8" s="66">
        <v>10850</v>
      </c>
      <c r="H8" s="27">
        <f t="shared" si="2"/>
        <v>7063350</v>
      </c>
      <c r="I8" s="27">
        <f t="shared" si="3"/>
        <v>7628418.0000000009</v>
      </c>
      <c r="J8" s="28">
        <f t="shared" si="0"/>
        <v>16000</v>
      </c>
      <c r="K8" s="29">
        <f t="shared" si="4"/>
        <v>1861860</v>
      </c>
      <c r="L8" s="30" t="s">
        <v>22</v>
      </c>
      <c r="M8" s="4"/>
      <c r="O8" s="2"/>
    </row>
    <row r="9" spans="1:15" x14ac:dyDescent="0.25">
      <c r="A9" s="24">
        <v>8</v>
      </c>
      <c r="B9" s="25">
        <v>501</v>
      </c>
      <c r="C9" s="25">
        <v>5</v>
      </c>
      <c r="D9" s="25" t="s">
        <v>20</v>
      </c>
      <c r="E9" s="25">
        <v>354</v>
      </c>
      <c r="F9" s="25">
        <f t="shared" si="1"/>
        <v>389.40000000000003</v>
      </c>
      <c r="G9" s="66">
        <v>10900</v>
      </c>
      <c r="H9" s="27">
        <f t="shared" si="2"/>
        <v>3858600</v>
      </c>
      <c r="I9" s="27">
        <f t="shared" si="3"/>
        <v>4167288.0000000005</v>
      </c>
      <c r="J9" s="28">
        <f t="shared" si="0"/>
        <v>8500</v>
      </c>
      <c r="K9" s="29">
        <f t="shared" si="4"/>
        <v>1012440.0000000001</v>
      </c>
      <c r="L9" s="30" t="s">
        <v>22</v>
      </c>
      <c r="M9" s="4"/>
      <c r="O9" s="2"/>
    </row>
    <row r="10" spans="1:15" x14ac:dyDescent="0.25">
      <c r="A10" s="24">
        <v>9</v>
      </c>
      <c r="B10" s="25">
        <v>502</v>
      </c>
      <c r="C10" s="25">
        <v>5</v>
      </c>
      <c r="D10" s="25" t="s">
        <v>20</v>
      </c>
      <c r="E10" s="25">
        <v>354</v>
      </c>
      <c r="F10" s="25">
        <f t="shared" si="1"/>
        <v>389.40000000000003</v>
      </c>
      <c r="G10" s="66">
        <v>10900</v>
      </c>
      <c r="H10" s="27">
        <f t="shared" si="2"/>
        <v>3858600</v>
      </c>
      <c r="I10" s="27">
        <f t="shared" si="3"/>
        <v>4167288.0000000005</v>
      </c>
      <c r="J10" s="28">
        <f t="shared" si="0"/>
        <v>8500</v>
      </c>
      <c r="K10" s="29">
        <f t="shared" si="4"/>
        <v>1012440.0000000001</v>
      </c>
      <c r="L10" s="30" t="s">
        <v>22</v>
      </c>
      <c r="M10" s="4"/>
      <c r="O10" s="2"/>
    </row>
    <row r="11" spans="1:15" x14ac:dyDescent="0.25">
      <c r="A11" s="24">
        <v>10</v>
      </c>
      <c r="B11" s="25">
        <v>503</v>
      </c>
      <c r="C11" s="25">
        <v>5</v>
      </c>
      <c r="D11" s="25" t="s">
        <v>20</v>
      </c>
      <c r="E11" s="25">
        <v>361</v>
      </c>
      <c r="F11" s="25">
        <f t="shared" si="1"/>
        <v>397.1</v>
      </c>
      <c r="G11" s="66">
        <v>10900</v>
      </c>
      <c r="H11" s="27">
        <f t="shared" si="2"/>
        <v>3934900</v>
      </c>
      <c r="I11" s="27">
        <f t="shared" si="3"/>
        <v>4249692</v>
      </c>
      <c r="J11" s="28">
        <f t="shared" si="0"/>
        <v>9000</v>
      </c>
      <c r="K11" s="29">
        <f t="shared" si="4"/>
        <v>1032460.0000000001</v>
      </c>
      <c r="L11" s="30" t="s">
        <v>22</v>
      </c>
      <c r="M11" s="4"/>
      <c r="O11" s="2"/>
    </row>
    <row r="12" spans="1:15" x14ac:dyDescent="0.25">
      <c r="A12" s="24">
        <v>11</v>
      </c>
      <c r="B12" s="25">
        <v>504</v>
      </c>
      <c r="C12" s="25">
        <v>5</v>
      </c>
      <c r="D12" s="25" t="s">
        <v>20</v>
      </c>
      <c r="E12" s="25">
        <v>398</v>
      </c>
      <c r="F12" s="25">
        <f t="shared" si="1"/>
        <v>437.8</v>
      </c>
      <c r="G12" s="66">
        <v>10900</v>
      </c>
      <c r="H12" s="27">
        <f t="shared" si="2"/>
        <v>4338200</v>
      </c>
      <c r="I12" s="27">
        <f t="shared" si="3"/>
        <v>4685256</v>
      </c>
      <c r="J12" s="28">
        <f t="shared" si="0"/>
        <v>10000</v>
      </c>
      <c r="K12" s="29">
        <f t="shared" si="4"/>
        <v>1138280</v>
      </c>
      <c r="L12" s="30" t="s">
        <v>22</v>
      </c>
      <c r="M12" s="4"/>
      <c r="O12" s="2"/>
    </row>
    <row r="13" spans="1:15" x14ac:dyDescent="0.25">
      <c r="A13" s="24">
        <v>12</v>
      </c>
      <c r="B13" s="25">
        <v>505</v>
      </c>
      <c r="C13" s="25">
        <v>5</v>
      </c>
      <c r="D13" s="25" t="s">
        <v>20</v>
      </c>
      <c r="E13" s="25">
        <v>398</v>
      </c>
      <c r="F13" s="25">
        <f t="shared" si="1"/>
        <v>437.8</v>
      </c>
      <c r="G13" s="66">
        <v>10900</v>
      </c>
      <c r="H13" s="27">
        <f t="shared" si="2"/>
        <v>4338200</v>
      </c>
      <c r="I13" s="27">
        <f t="shared" si="3"/>
        <v>4685256</v>
      </c>
      <c r="J13" s="28">
        <f t="shared" si="0"/>
        <v>10000</v>
      </c>
      <c r="K13" s="29">
        <f t="shared" si="4"/>
        <v>1138280</v>
      </c>
      <c r="L13" s="30" t="s">
        <v>22</v>
      </c>
      <c r="M13" s="4"/>
      <c r="O13" s="2"/>
    </row>
    <row r="14" spans="1:15" x14ac:dyDescent="0.25">
      <c r="A14" s="24">
        <v>13</v>
      </c>
      <c r="B14" s="25">
        <v>506</v>
      </c>
      <c r="C14" s="25">
        <v>5</v>
      </c>
      <c r="D14" s="25" t="s">
        <v>15</v>
      </c>
      <c r="E14" s="25">
        <v>555</v>
      </c>
      <c r="F14" s="25">
        <f t="shared" si="1"/>
        <v>610.5</v>
      </c>
      <c r="G14" s="66">
        <v>10900</v>
      </c>
      <c r="H14" s="27">
        <f t="shared" si="2"/>
        <v>6049500</v>
      </c>
      <c r="I14" s="27">
        <f t="shared" si="3"/>
        <v>6533460</v>
      </c>
      <c r="J14" s="28">
        <f t="shared" si="0"/>
        <v>13500</v>
      </c>
      <c r="K14" s="29">
        <f t="shared" si="4"/>
        <v>1587300</v>
      </c>
      <c r="L14" s="30" t="s">
        <v>22</v>
      </c>
      <c r="M14" s="4"/>
      <c r="N14" s="5"/>
      <c r="O14" s="2"/>
    </row>
    <row r="15" spans="1:15" x14ac:dyDescent="0.25">
      <c r="A15" s="24">
        <v>14</v>
      </c>
      <c r="B15" s="25">
        <v>507</v>
      </c>
      <c r="C15" s="25">
        <v>5</v>
      </c>
      <c r="D15" s="25" t="s">
        <v>15</v>
      </c>
      <c r="E15" s="25">
        <v>651</v>
      </c>
      <c r="F15" s="25">
        <f t="shared" si="1"/>
        <v>716.1</v>
      </c>
      <c r="G15" s="66">
        <v>10900</v>
      </c>
      <c r="H15" s="27">
        <f t="shared" si="2"/>
        <v>7095900</v>
      </c>
      <c r="I15" s="27">
        <f t="shared" si="3"/>
        <v>7663572.0000000009</v>
      </c>
      <c r="J15" s="28">
        <f t="shared" si="0"/>
        <v>16000</v>
      </c>
      <c r="K15" s="29">
        <f t="shared" si="4"/>
        <v>1861860</v>
      </c>
      <c r="L15" s="30" t="s">
        <v>22</v>
      </c>
      <c r="M15" s="4"/>
      <c r="O15" s="2"/>
    </row>
    <row r="16" spans="1:15" x14ac:dyDescent="0.25">
      <c r="A16" s="24">
        <v>15</v>
      </c>
      <c r="B16" s="25">
        <v>508</v>
      </c>
      <c r="C16" s="25">
        <v>5</v>
      </c>
      <c r="D16" s="25" t="s">
        <v>15</v>
      </c>
      <c r="E16" s="25">
        <v>651</v>
      </c>
      <c r="F16" s="25">
        <f t="shared" si="1"/>
        <v>716.1</v>
      </c>
      <c r="G16" s="66">
        <v>10900</v>
      </c>
      <c r="H16" s="27">
        <f t="shared" si="2"/>
        <v>7095900</v>
      </c>
      <c r="I16" s="27">
        <f t="shared" si="3"/>
        <v>7663572.0000000009</v>
      </c>
      <c r="J16" s="28">
        <f t="shared" si="0"/>
        <v>16000</v>
      </c>
      <c r="K16" s="29">
        <f t="shared" si="4"/>
        <v>1861860</v>
      </c>
      <c r="L16" s="30" t="s">
        <v>22</v>
      </c>
      <c r="M16" s="4"/>
      <c r="O16" s="2"/>
    </row>
    <row r="17" spans="1:16" x14ac:dyDescent="0.25">
      <c r="A17" s="24">
        <v>16</v>
      </c>
      <c r="B17" s="25">
        <v>509</v>
      </c>
      <c r="C17" s="25">
        <v>5</v>
      </c>
      <c r="D17" s="25" t="s">
        <v>15</v>
      </c>
      <c r="E17" s="25">
        <v>361</v>
      </c>
      <c r="F17" s="25">
        <f t="shared" si="1"/>
        <v>397.1</v>
      </c>
      <c r="G17" s="66">
        <v>10900</v>
      </c>
      <c r="H17" s="27">
        <f t="shared" si="2"/>
        <v>3934900</v>
      </c>
      <c r="I17" s="27">
        <f t="shared" si="3"/>
        <v>4249692</v>
      </c>
      <c r="J17" s="28">
        <f t="shared" si="0"/>
        <v>9000</v>
      </c>
      <c r="K17" s="29">
        <f t="shared" si="4"/>
        <v>1032460.0000000001</v>
      </c>
      <c r="L17" s="30" t="s">
        <v>22</v>
      </c>
      <c r="M17" s="4"/>
      <c r="O17" s="2"/>
    </row>
    <row r="18" spans="1:16" ht="15.75" thickBot="1" x14ac:dyDescent="0.3">
      <c r="A18" s="24">
        <v>17</v>
      </c>
      <c r="B18" s="25">
        <v>701</v>
      </c>
      <c r="C18" s="25">
        <v>7</v>
      </c>
      <c r="D18" s="25" t="s">
        <v>20</v>
      </c>
      <c r="E18" s="25">
        <v>354</v>
      </c>
      <c r="F18" s="25">
        <f t="shared" si="1"/>
        <v>389.40000000000003</v>
      </c>
      <c r="G18" s="66">
        <v>11000</v>
      </c>
      <c r="H18" s="27">
        <f t="shared" si="2"/>
        <v>3894000</v>
      </c>
      <c r="I18" s="27">
        <f t="shared" si="3"/>
        <v>4205520</v>
      </c>
      <c r="J18" s="28">
        <f t="shared" si="0"/>
        <v>9000</v>
      </c>
      <c r="K18" s="29">
        <f t="shared" si="4"/>
        <v>1012440.0000000001</v>
      </c>
      <c r="L18" s="30" t="s">
        <v>22</v>
      </c>
      <c r="O18"/>
    </row>
    <row r="19" spans="1:16" ht="17.25" thickBot="1" x14ac:dyDescent="0.3">
      <c r="A19" s="24">
        <v>18</v>
      </c>
      <c r="B19" s="25">
        <v>702</v>
      </c>
      <c r="C19" s="25">
        <v>7</v>
      </c>
      <c r="D19" s="25" t="s">
        <v>20</v>
      </c>
      <c r="E19" s="25">
        <v>354</v>
      </c>
      <c r="F19" s="25">
        <f t="shared" si="1"/>
        <v>389.40000000000003</v>
      </c>
      <c r="G19" s="66">
        <v>11000</v>
      </c>
      <c r="H19" s="27">
        <f t="shared" si="2"/>
        <v>3894000</v>
      </c>
      <c r="I19" s="27">
        <f t="shared" si="3"/>
        <v>4205520</v>
      </c>
      <c r="J19" s="28">
        <f t="shared" si="0"/>
        <v>9000</v>
      </c>
      <c r="K19" s="29">
        <f t="shared" si="4"/>
        <v>1012440.0000000001</v>
      </c>
      <c r="L19" s="30" t="s">
        <v>22</v>
      </c>
      <c r="O19" s="3"/>
      <c r="P19" s="7"/>
    </row>
    <row r="20" spans="1:16" ht="17.25" thickBot="1" x14ac:dyDescent="0.3">
      <c r="A20" s="24">
        <v>19</v>
      </c>
      <c r="B20" s="25">
        <v>703</v>
      </c>
      <c r="C20" s="25">
        <v>7</v>
      </c>
      <c r="D20" s="25" t="s">
        <v>20</v>
      </c>
      <c r="E20" s="25">
        <v>361</v>
      </c>
      <c r="F20" s="25">
        <f t="shared" si="1"/>
        <v>397.1</v>
      </c>
      <c r="G20" s="66">
        <v>11000</v>
      </c>
      <c r="H20" s="27">
        <f t="shared" si="2"/>
        <v>3971000</v>
      </c>
      <c r="I20" s="27">
        <f t="shared" si="3"/>
        <v>4288680</v>
      </c>
      <c r="J20" s="28">
        <f t="shared" si="0"/>
        <v>9000</v>
      </c>
      <c r="K20" s="29">
        <f t="shared" si="4"/>
        <v>1032460.0000000001</v>
      </c>
      <c r="L20" s="30" t="s">
        <v>22</v>
      </c>
      <c r="M20" s="36"/>
      <c r="N20" s="8"/>
      <c r="O20" s="3"/>
      <c r="P20" s="8"/>
    </row>
    <row r="21" spans="1:16" ht="17.25" thickBot="1" x14ac:dyDescent="0.3">
      <c r="A21" s="24">
        <v>20</v>
      </c>
      <c r="B21" s="25">
        <v>704</v>
      </c>
      <c r="C21" s="25">
        <v>7</v>
      </c>
      <c r="D21" s="25" t="s">
        <v>20</v>
      </c>
      <c r="E21" s="25">
        <v>398</v>
      </c>
      <c r="F21" s="25">
        <f t="shared" si="1"/>
        <v>437.8</v>
      </c>
      <c r="G21" s="66">
        <v>11000</v>
      </c>
      <c r="H21" s="27">
        <f t="shared" si="2"/>
        <v>4378000</v>
      </c>
      <c r="I21" s="27">
        <f t="shared" si="3"/>
        <v>4728240</v>
      </c>
      <c r="J21" s="28">
        <f t="shared" si="0"/>
        <v>10000</v>
      </c>
      <c r="K21" s="29">
        <f t="shared" si="4"/>
        <v>1138280</v>
      </c>
      <c r="L21" s="30" t="s">
        <v>22</v>
      </c>
      <c r="M21" s="37"/>
      <c r="N21" s="7"/>
      <c r="O21" s="3"/>
      <c r="P21" s="7"/>
    </row>
    <row r="22" spans="1:16" ht="17.25" thickBot="1" x14ac:dyDescent="0.3">
      <c r="A22" s="24">
        <v>21</v>
      </c>
      <c r="B22" s="25">
        <v>705</v>
      </c>
      <c r="C22" s="25">
        <v>7</v>
      </c>
      <c r="D22" s="25" t="s">
        <v>20</v>
      </c>
      <c r="E22" s="25">
        <v>398</v>
      </c>
      <c r="F22" s="25">
        <f t="shared" si="1"/>
        <v>437.8</v>
      </c>
      <c r="G22" s="66">
        <v>11000</v>
      </c>
      <c r="H22" s="27">
        <f t="shared" si="2"/>
        <v>4378000</v>
      </c>
      <c r="I22" s="27">
        <f t="shared" si="3"/>
        <v>4728240</v>
      </c>
      <c r="J22" s="28">
        <f t="shared" si="0"/>
        <v>10000</v>
      </c>
      <c r="K22" s="29">
        <f t="shared" si="4"/>
        <v>1138280</v>
      </c>
      <c r="L22" s="30" t="s">
        <v>22</v>
      </c>
      <c r="M22" s="36"/>
      <c r="N22" s="8"/>
      <c r="O22" s="3"/>
      <c r="P22" s="11"/>
    </row>
    <row r="23" spans="1:16" ht="17.25" thickBot="1" x14ac:dyDescent="0.3">
      <c r="A23" s="24">
        <v>22</v>
      </c>
      <c r="B23" s="25">
        <v>706</v>
      </c>
      <c r="C23" s="25">
        <v>7</v>
      </c>
      <c r="D23" s="25" t="s">
        <v>15</v>
      </c>
      <c r="E23" s="25">
        <v>555</v>
      </c>
      <c r="F23" s="25">
        <f t="shared" si="1"/>
        <v>610.5</v>
      </c>
      <c r="G23" s="66">
        <v>11000</v>
      </c>
      <c r="H23" s="27">
        <f t="shared" si="2"/>
        <v>6105000</v>
      </c>
      <c r="I23" s="27">
        <f t="shared" si="3"/>
        <v>6593400</v>
      </c>
      <c r="J23" s="28">
        <f t="shared" si="0"/>
        <v>13500</v>
      </c>
      <c r="K23" s="29">
        <f t="shared" si="4"/>
        <v>1587300</v>
      </c>
      <c r="L23" s="30" t="s">
        <v>22</v>
      </c>
      <c r="M23" s="37"/>
      <c r="N23" s="7"/>
      <c r="O23" s="3"/>
      <c r="P23" s="7"/>
    </row>
    <row r="24" spans="1:16" ht="17.25" thickBot="1" x14ac:dyDescent="0.3">
      <c r="A24" s="24">
        <v>23</v>
      </c>
      <c r="B24" s="25">
        <v>707</v>
      </c>
      <c r="C24" s="25">
        <v>7</v>
      </c>
      <c r="D24" s="25" t="s">
        <v>15</v>
      </c>
      <c r="E24" s="25">
        <v>651</v>
      </c>
      <c r="F24" s="25">
        <f t="shared" si="1"/>
        <v>716.1</v>
      </c>
      <c r="G24" s="66">
        <v>11000</v>
      </c>
      <c r="H24" s="27">
        <f t="shared" si="2"/>
        <v>7161000</v>
      </c>
      <c r="I24" s="27">
        <f t="shared" si="3"/>
        <v>7733880.0000000009</v>
      </c>
      <c r="J24" s="28">
        <f t="shared" si="0"/>
        <v>16000</v>
      </c>
      <c r="K24" s="29">
        <f t="shared" si="4"/>
        <v>1861860</v>
      </c>
      <c r="L24" s="30" t="s">
        <v>22</v>
      </c>
      <c r="M24" s="36"/>
      <c r="N24" s="8"/>
      <c r="O24" s="3"/>
      <c r="P24" s="8"/>
    </row>
    <row r="25" spans="1:16" ht="17.25" thickBot="1" x14ac:dyDescent="0.3">
      <c r="A25" s="24">
        <v>24</v>
      </c>
      <c r="B25" s="25">
        <v>708</v>
      </c>
      <c r="C25" s="25">
        <v>7</v>
      </c>
      <c r="D25" s="25" t="s">
        <v>15</v>
      </c>
      <c r="E25" s="25">
        <v>651</v>
      </c>
      <c r="F25" s="25">
        <f t="shared" si="1"/>
        <v>716.1</v>
      </c>
      <c r="G25" s="66">
        <v>11000</v>
      </c>
      <c r="H25" s="27">
        <f t="shared" si="2"/>
        <v>7161000</v>
      </c>
      <c r="I25" s="27">
        <f t="shared" si="3"/>
        <v>7733880.0000000009</v>
      </c>
      <c r="J25" s="28">
        <f t="shared" si="0"/>
        <v>16000</v>
      </c>
      <c r="K25" s="29">
        <f t="shared" si="4"/>
        <v>1861860</v>
      </c>
      <c r="L25" s="30" t="s">
        <v>22</v>
      </c>
      <c r="M25" s="36"/>
      <c r="N25" s="8"/>
      <c r="O25" s="3"/>
      <c r="P25" s="8"/>
    </row>
    <row r="26" spans="1:16" ht="17.25" thickBot="1" x14ac:dyDescent="0.3">
      <c r="A26" s="24">
        <v>25</v>
      </c>
      <c r="B26" s="25">
        <v>709</v>
      </c>
      <c r="C26" s="25">
        <v>7</v>
      </c>
      <c r="D26" s="25" t="s">
        <v>15</v>
      </c>
      <c r="E26" s="25">
        <v>361</v>
      </c>
      <c r="F26" s="25">
        <f t="shared" si="1"/>
        <v>397.1</v>
      </c>
      <c r="G26" s="66">
        <v>11000</v>
      </c>
      <c r="H26" s="27">
        <f t="shared" si="2"/>
        <v>3971000</v>
      </c>
      <c r="I26" s="27">
        <f t="shared" si="3"/>
        <v>4288680</v>
      </c>
      <c r="J26" s="28">
        <f t="shared" si="0"/>
        <v>9000</v>
      </c>
      <c r="K26" s="29">
        <f t="shared" si="4"/>
        <v>1032460.0000000001</v>
      </c>
      <c r="L26" s="30" t="s">
        <v>22</v>
      </c>
      <c r="M26" s="36"/>
      <c r="N26" s="8"/>
      <c r="O26" s="3"/>
      <c r="P26" s="8"/>
    </row>
    <row r="27" spans="1:16" x14ac:dyDescent="0.25">
      <c r="A27" s="24">
        <v>26</v>
      </c>
      <c r="B27" s="25">
        <v>901</v>
      </c>
      <c r="C27" s="25">
        <v>9</v>
      </c>
      <c r="D27" s="25" t="s">
        <v>20</v>
      </c>
      <c r="E27" s="57">
        <v>354</v>
      </c>
      <c r="F27" s="25">
        <f t="shared" si="1"/>
        <v>389.40000000000003</v>
      </c>
      <c r="G27" s="66">
        <v>11100</v>
      </c>
      <c r="H27" s="27">
        <f t="shared" si="2"/>
        <v>3929400</v>
      </c>
      <c r="I27" s="27">
        <f t="shared" si="3"/>
        <v>4243752</v>
      </c>
      <c r="J27" s="28">
        <f t="shared" si="0"/>
        <v>9000</v>
      </c>
      <c r="K27" s="29">
        <f t="shared" si="4"/>
        <v>1012440.0000000001</v>
      </c>
      <c r="L27" s="30" t="s">
        <v>22</v>
      </c>
      <c r="M27" s="12"/>
      <c r="N27" s="2"/>
      <c r="O27" s="2"/>
    </row>
    <row r="28" spans="1:16" x14ac:dyDescent="0.25">
      <c r="A28" s="24">
        <v>27</v>
      </c>
      <c r="B28" s="25">
        <v>902</v>
      </c>
      <c r="C28" s="25">
        <v>9</v>
      </c>
      <c r="D28" s="58" t="s">
        <v>20</v>
      </c>
      <c r="E28" s="59">
        <v>354</v>
      </c>
      <c r="F28" s="25">
        <f t="shared" si="1"/>
        <v>389.40000000000003</v>
      </c>
      <c r="G28" s="66">
        <v>11100</v>
      </c>
      <c r="H28" s="27">
        <f t="shared" si="2"/>
        <v>3929400</v>
      </c>
      <c r="I28" s="27">
        <f t="shared" si="3"/>
        <v>4243752</v>
      </c>
      <c r="J28" s="28">
        <f t="shared" si="0"/>
        <v>9000</v>
      </c>
      <c r="K28" s="29">
        <f t="shared" si="4"/>
        <v>1012440.0000000001</v>
      </c>
      <c r="L28" s="30" t="s">
        <v>22</v>
      </c>
      <c r="M28" s="12"/>
      <c r="N28" s="2"/>
      <c r="O28" s="2"/>
    </row>
    <row r="29" spans="1:16" x14ac:dyDescent="0.25">
      <c r="A29" s="24">
        <v>28</v>
      </c>
      <c r="B29" s="25">
        <v>903</v>
      </c>
      <c r="C29" s="25">
        <v>9</v>
      </c>
      <c r="D29" s="58" t="s">
        <v>20</v>
      </c>
      <c r="E29" s="59">
        <v>361</v>
      </c>
      <c r="F29" s="25">
        <f t="shared" si="1"/>
        <v>397.1</v>
      </c>
      <c r="G29" s="66">
        <v>11100</v>
      </c>
      <c r="H29" s="27">
        <f t="shared" si="2"/>
        <v>4007100</v>
      </c>
      <c r="I29" s="27">
        <f t="shared" si="3"/>
        <v>4327668</v>
      </c>
      <c r="J29" s="28">
        <f t="shared" si="0"/>
        <v>9000</v>
      </c>
      <c r="K29" s="29">
        <f t="shared" si="4"/>
        <v>1032460.0000000001</v>
      </c>
      <c r="L29" s="30" t="s">
        <v>22</v>
      </c>
      <c r="M29" s="3"/>
      <c r="N29" s="2"/>
      <c r="O29" s="2"/>
    </row>
    <row r="30" spans="1:16" x14ac:dyDescent="0.25">
      <c r="A30" s="24">
        <v>29</v>
      </c>
      <c r="B30" s="25">
        <v>904</v>
      </c>
      <c r="C30" s="25">
        <v>9</v>
      </c>
      <c r="D30" s="58" t="s">
        <v>20</v>
      </c>
      <c r="E30" s="59">
        <v>398</v>
      </c>
      <c r="F30" s="25">
        <f t="shared" si="1"/>
        <v>437.8</v>
      </c>
      <c r="G30" s="66">
        <v>11100</v>
      </c>
      <c r="H30" s="27">
        <f t="shared" si="2"/>
        <v>4417800</v>
      </c>
      <c r="I30" s="27">
        <f t="shared" si="3"/>
        <v>4771224</v>
      </c>
      <c r="J30" s="28">
        <f t="shared" si="0"/>
        <v>10000</v>
      </c>
      <c r="K30" s="29">
        <f t="shared" si="4"/>
        <v>1138280</v>
      </c>
      <c r="L30" s="30" t="s">
        <v>22</v>
      </c>
      <c r="M30" s="3"/>
      <c r="N30" s="2"/>
      <c r="O30" s="2"/>
    </row>
    <row r="31" spans="1:16" x14ac:dyDescent="0.25">
      <c r="A31" s="24">
        <v>30</v>
      </c>
      <c r="B31" s="25">
        <v>905</v>
      </c>
      <c r="C31" s="25">
        <v>9</v>
      </c>
      <c r="D31" s="58" t="s">
        <v>20</v>
      </c>
      <c r="E31" s="59">
        <v>398</v>
      </c>
      <c r="F31" s="25">
        <f t="shared" si="1"/>
        <v>437.8</v>
      </c>
      <c r="G31" s="66">
        <v>11100</v>
      </c>
      <c r="H31" s="27">
        <f t="shared" si="2"/>
        <v>4417800</v>
      </c>
      <c r="I31" s="27">
        <f t="shared" si="3"/>
        <v>4771224</v>
      </c>
      <c r="J31" s="28">
        <f t="shared" si="0"/>
        <v>10000</v>
      </c>
      <c r="K31" s="29">
        <f t="shared" si="4"/>
        <v>1138280</v>
      </c>
      <c r="L31" s="30" t="s">
        <v>22</v>
      </c>
      <c r="M31" s="3"/>
      <c r="N31" s="2"/>
      <c r="O31" s="2"/>
    </row>
    <row r="32" spans="1:16" x14ac:dyDescent="0.25">
      <c r="A32" s="24">
        <v>31</v>
      </c>
      <c r="B32" s="25">
        <v>906</v>
      </c>
      <c r="C32" s="25">
        <v>9</v>
      </c>
      <c r="D32" s="58" t="s">
        <v>15</v>
      </c>
      <c r="E32" s="59">
        <v>555</v>
      </c>
      <c r="F32" s="25">
        <f t="shared" si="1"/>
        <v>610.5</v>
      </c>
      <c r="G32" s="66">
        <v>11100</v>
      </c>
      <c r="H32" s="27">
        <f t="shared" si="2"/>
        <v>6160500</v>
      </c>
      <c r="I32" s="27">
        <f t="shared" si="3"/>
        <v>6653340</v>
      </c>
      <c r="J32" s="28">
        <f t="shared" si="0"/>
        <v>14000</v>
      </c>
      <c r="K32" s="29">
        <f t="shared" si="4"/>
        <v>1587300</v>
      </c>
      <c r="L32" s="30" t="s">
        <v>22</v>
      </c>
      <c r="M32" s="3"/>
      <c r="N32" s="2"/>
      <c r="O32" s="2"/>
    </row>
    <row r="33" spans="1:15" x14ac:dyDescent="0.25">
      <c r="A33" s="24">
        <v>32</v>
      </c>
      <c r="B33" s="25">
        <v>908</v>
      </c>
      <c r="C33" s="25">
        <v>9</v>
      </c>
      <c r="D33" s="58" t="s">
        <v>15</v>
      </c>
      <c r="E33" s="59">
        <v>651</v>
      </c>
      <c r="F33" s="25">
        <f t="shared" si="1"/>
        <v>716.1</v>
      </c>
      <c r="G33" s="66">
        <v>11100</v>
      </c>
      <c r="H33" s="27">
        <f t="shared" si="2"/>
        <v>7226100</v>
      </c>
      <c r="I33" s="27">
        <f t="shared" si="3"/>
        <v>7804188.0000000009</v>
      </c>
      <c r="J33" s="28">
        <f t="shared" si="0"/>
        <v>16500</v>
      </c>
      <c r="K33" s="29">
        <f t="shared" si="4"/>
        <v>1861860</v>
      </c>
      <c r="L33" s="30" t="s">
        <v>22</v>
      </c>
      <c r="M33" s="3"/>
      <c r="N33" s="2"/>
      <c r="O33" s="2"/>
    </row>
    <row r="34" spans="1:15" x14ac:dyDescent="0.25">
      <c r="A34" s="24">
        <v>33</v>
      </c>
      <c r="B34" s="25">
        <v>909</v>
      </c>
      <c r="C34" s="25">
        <v>9</v>
      </c>
      <c r="D34" s="58" t="s">
        <v>15</v>
      </c>
      <c r="E34" s="59">
        <v>361</v>
      </c>
      <c r="F34" s="25">
        <f t="shared" si="1"/>
        <v>397.1</v>
      </c>
      <c r="G34" s="66">
        <v>11100</v>
      </c>
      <c r="H34" s="27">
        <f t="shared" si="2"/>
        <v>4007100</v>
      </c>
      <c r="I34" s="27">
        <f t="shared" si="3"/>
        <v>4327668</v>
      </c>
      <c r="J34" s="28">
        <f t="shared" si="0"/>
        <v>9000</v>
      </c>
      <c r="K34" s="29">
        <f t="shared" si="4"/>
        <v>1032460.0000000001</v>
      </c>
      <c r="L34" s="30" t="s">
        <v>22</v>
      </c>
      <c r="M34" s="3"/>
      <c r="N34" s="2"/>
      <c r="O34" s="2"/>
    </row>
    <row r="35" spans="1:15" x14ac:dyDescent="0.25">
      <c r="A35" s="24">
        <v>34</v>
      </c>
      <c r="B35" s="25">
        <v>1101</v>
      </c>
      <c r="C35" s="25">
        <v>11</v>
      </c>
      <c r="D35" s="25" t="s">
        <v>20</v>
      </c>
      <c r="E35" s="57">
        <v>354</v>
      </c>
      <c r="F35" s="25">
        <f t="shared" ref="F35:F48" si="5">E35*1.1</f>
        <v>389.40000000000003</v>
      </c>
      <c r="G35" s="66">
        <v>11200</v>
      </c>
      <c r="H35" s="27">
        <f t="shared" ref="H35:H48" si="6">E35*G35</f>
        <v>3964800</v>
      </c>
      <c r="I35" s="27">
        <f t="shared" ref="I35:I48" si="7">H35*1.08</f>
        <v>4281984</v>
      </c>
      <c r="J35" s="28">
        <f t="shared" ref="J35:J48" si="8">MROUND((I35*0.025/12),500)</f>
        <v>9000</v>
      </c>
      <c r="K35" s="29">
        <f t="shared" ref="K35:K48" si="9">F35*2600</f>
        <v>1012440.0000000001</v>
      </c>
      <c r="L35" s="30" t="s">
        <v>22</v>
      </c>
      <c r="M35" s="3"/>
      <c r="N35" s="2"/>
      <c r="O35" s="2"/>
    </row>
    <row r="36" spans="1:15" x14ac:dyDescent="0.25">
      <c r="A36" s="24">
        <v>35</v>
      </c>
      <c r="B36" s="25">
        <v>1102</v>
      </c>
      <c r="C36" s="25">
        <v>11</v>
      </c>
      <c r="D36" s="58" t="s">
        <v>20</v>
      </c>
      <c r="E36" s="59">
        <v>354</v>
      </c>
      <c r="F36" s="25">
        <f t="shared" si="5"/>
        <v>389.40000000000003</v>
      </c>
      <c r="G36" s="66">
        <v>11200</v>
      </c>
      <c r="H36" s="27">
        <f t="shared" si="6"/>
        <v>3964800</v>
      </c>
      <c r="I36" s="27">
        <f t="shared" si="7"/>
        <v>4281984</v>
      </c>
      <c r="J36" s="28">
        <f t="shared" si="8"/>
        <v>9000</v>
      </c>
      <c r="K36" s="29">
        <f t="shared" si="9"/>
        <v>1012440.0000000001</v>
      </c>
      <c r="L36" s="30" t="s">
        <v>22</v>
      </c>
      <c r="M36" s="3"/>
      <c r="N36" s="2"/>
      <c r="O36" s="2"/>
    </row>
    <row r="37" spans="1:15" x14ac:dyDescent="0.25">
      <c r="A37" s="24">
        <v>36</v>
      </c>
      <c r="B37" s="25">
        <v>1103</v>
      </c>
      <c r="C37" s="25">
        <v>11</v>
      </c>
      <c r="D37" s="58" t="s">
        <v>20</v>
      </c>
      <c r="E37" s="59">
        <v>361</v>
      </c>
      <c r="F37" s="25">
        <f t="shared" si="5"/>
        <v>397.1</v>
      </c>
      <c r="G37" s="66">
        <v>11200</v>
      </c>
      <c r="H37" s="27">
        <f t="shared" si="6"/>
        <v>4043200</v>
      </c>
      <c r="I37" s="27">
        <f t="shared" si="7"/>
        <v>4366656</v>
      </c>
      <c r="J37" s="28">
        <f t="shared" si="8"/>
        <v>9000</v>
      </c>
      <c r="K37" s="29">
        <f t="shared" si="9"/>
        <v>1032460.0000000001</v>
      </c>
      <c r="L37" s="30" t="s">
        <v>22</v>
      </c>
      <c r="M37" s="3"/>
      <c r="N37" s="2"/>
      <c r="O37" s="2"/>
    </row>
    <row r="38" spans="1:15" x14ac:dyDescent="0.25">
      <c r="A38" s="24">
        <v>37</v>
      </c>
      <c r="B38" s="25">
        <v>1104</v>
      </c>
      <c r="C38" s="25">
        <v>11</v>
      </c>
      <c r="D38" s="58" t="s">
        <v>20</v>
      </c>
      <c r="E38" s="59">
        <v>398</v>
      </c>
      <c r="F38" s="25">
        <f t="shared" si="5"/>
        <v>437.8</v>
      </c>
      <c r="G38" s="66">
        <v>11200</v>
      </c>
      <c r="H38" s="27">
        <f t="shared" si="6"/>
        <v>4457600</v>
      </c>
      <c r="I38" s="27">
        <f t="shared" si="7"/>
        <v>4814208</v>
      </c>
      <c r="J38" s="28">
        <f t="shared" si="8"/>
        <v>10000</v>
      </c>
      <c r="K38" s="29">
        <f t="shared" si="9"/>
        <v>1138280</v>
      </c>
      <c r="L38" s="30" t="s">
        <v>22</v>
      </c>
      <c r="M38" s="3"/>
      <c r="N38" s="2"/>
      <c r="O38" s="2"/>
    </row>
    <row r="39" spans="1:15" x14ac:dyDescent="0.25">
      <c r="A39" s="24">
        <v>38</v>
      </c>
      <c r="B39" s="25">
        <v>1105</v>
      </c>
      <c r="C39" s="25">
        <v>11</v>
      </c>
      <c r="D39" s="58" t="s">
        <v>20</v>
      </c>
      <c r="E39" s="59">
        <v>398</v>
      </c>
      <c r="F39" s="25">
        <f t="shared" si="5"/>
        <v>437.8</v>
      </c>
      <c r="G39" s="66">
        <v>11200</v>
      </c>
      <c r="H39" s="27">
        <f t="shared" si="6"/>
        <v>4457600</v>
      </c>
      <c r="I39" s="27">
        <f t="shared" si="7"/>
        <v>4814208</v>
      </c>
      <c r="J39" s="28">
        <f t="shared" si="8"/>
        <v>10000</v>
      </c>
      <c r="K39" s="29">
        <f t="shared" si="9"/>
        <v>1138280</v>
      </c>
      <c r="L39" s="30" t="s">
        <v>22</v>
      </c>
      <c r="M39" s="3"/>
      <c r="N39" s="2"/>
      <c r="O39" s="2"/>
    </row>
    <row r="40" spans="1:15" x14ac:dyDescent="0.25">
      <c r="A40" s="24">
        <v>39</v>
      </c>
      <c r="B40" s="25">
        <v>1106</v>
      </c>
      <c r="C40" s="25">
        <v>11</v>
      </c>
      <c r="D40" s="58" t="s">
        <v>15</v>
      </c>
      <c r="E40" s="59">
        <v>555</v>
      </c>
      <c r="F40" s="25">
        <f t="shared" si="5"/>
        <v>610.5</v>
      </c>
      <c r="G40" s="66">
        <v>11200</v>
      </c>
      <c r="H40" s="27">
        <f t="shared" si="6"/>
        <v>6216000</v>
      </c>
      <c r="I40" s="27">
        <f t="shared" si="7"/>
        <v>6713280</v>
      </c>
      <c r="J40" s="28">
        <f t="shared" si="8"/>
        <v>14000</v>
      </c>
      <c r="K40" s="29">
        <f t="shared" si="9"/>
        <v>1587300</v>
      </c>
      <c r="L40" s="30" t="s">
        <v>22</v>
      </c>
      <c r="M40" s="3"/>
      <c r="N40" s="2"/>
      <c r="O40" s="2"/>
    </row>
    <row r="41" spans="1:15" x14ac:dyDescent="0.25">
      <c r="A41" s="24">
        <v>40</v>
      </c>
      <c r="B41" s="25">
        <v>1107</v>
      </c>
      <c r="C41" s="25">
        <v>11</v>
      </c>
      <c r="D41" s="58" t="s">
        <v>15</v>
      </c>
      <c r="E41" s="59">
        <v>651</v>
      </c>
      <c r="F41" s="25">
        <f t="shared" si="5"/>
        <v>716.1</v>
      </c>
      <c r="G41" s="66">
        <v>11200</v>
      </c>
      <c r="H41" s="27">
        <f t="shared" si="6"/>
        <v>7291200</v>
      </c>
      <c r="I41" s="27">
        <f t="shared" si="7"/>
        <v>7874496.0000000009</v>
      </c>
      <c r="J41" s="28">
        <f t="shared" si="8"/>
        <v>16500</v>
      </c>
      <c r="K41" s="29">
        <f t="shared" si="9"/>
        <v>1861860</v>
      </c>
      <c r="L41" s="30" t="s">
        <v>22</v>
      </c>
      <c r="M41" s="3"/>
      <c r="N41" s="2"/>
      <c r="O41" s="2"/>
    </row>
    <row r="42" spans="1:15" x14ac:dyDescent="0.25">
      <c r="A42" s="24">
        <v>41</v>
      </c>
      <c r="B42" s="25">
        <v>1108</v>
      </c>
      <c r="C42" s="25">
        <v>11</v>
      </c>
      <c r="D42" s="58" t="s">
        <v>15</v>
      </c>
      <c r="E42" s="59">
        <v>651</v>
      </c>
      <c r="F42" s="25">
        <f t="shared" si="5"/>
        <v>716.1</v>
      </c>
      <c r="G42" s="66">
        <v>11200</v>
      </c>
      <c r="H42" s="27">
        <f t="shared" si="6"/>
        <v>7291200</v>
      </c>
      <c r="I42" s="27">
        <f t="shared" si="7"/>
        <v>7874496.0000000009</v>
      </c>
      <c r="J42" s="28">
        <f t="shared" si="8"/>
        <v>16500</v>
      </c>
      <c r="K42" s="29">
        <f t="shared" si="9"/>
        <v>1861860</v>
      </c>
      <c r="L42" s="30" t="s">
        <v>22</v>
      </c>
      <c r="M42" s="3"/>
      <c r="N42" s="2"/>
      <c r="O42" s="2"/>
    </row>
    <row r="43" spans="1:15" x14ac:dyDescent="0.25">
      <c r="A43" s="24">
        <v>42</v>
      </c>
      <c r="B43" s="25">
        <v>1301</v>
      </c>
      <c r="C43" s="25">
        <v>13</v>
      </c>
      <c r="D43" s="25" t="s">
        <v>20</v>
      </c>
      <c r="E43" s="57">
        <v>354</v>
      </c>
      <c r="F43" s="25">
        <f t="shared" si="5"/>
        <v>389.40000000000003</v>
      </c>
      <c r="G43" s="66">
        <v>11300</v>
      </c>
      <c r="H43" s="27">
        <f t="shared" si="6"/>
        <v>4000200</v>
      </c>
      <c r="I43" s="27">
        <f t="shared" si="7"/>
        <v>4320216</v>
      </c>
      <c r="J43" s="28">
        <f t="shared" si="8"/>
        <v>9000</v>
      </c>
      <c r="K43" s="29">
        <f t="shared" si="9"/>
        <v>1012440.0000000001</v>
      </c>
      <c r="L43" s="30" t="s">
        <v>22</v>
      </c>
      <c r="M43" s="3"/>
      <c r="N43" s="2"/>
      <c r="O43" s="2"/>
    </row>
    <row r="44" spans="1:15" x14ac:dyDescent="0.25">
      <c r="A44" s="24">
        <v>43</v>
      </c>
      <c r="B44" s="25">
        <v>1302</v>
      </c>
      <c r="C44" s="25">
        <v>13</v>
      </c>
      <c r="D44" s="58" t="s">
        <v>20</v>
      </c>
      <c r="E44" s="59">
        <v>354</v>
      </c>
      <c r="F44" s="25">
        <f t="shared" si="5"/>
        <v>389.40000000000003</v>
      </c>
      <c r="G44" s="66">
        <v>11300</v>
      </c>
      <c r="H44" s="27">
        <f t="shared" si="6"/>
        <v>4000200</v>
      </c>
      <c r="I44" s="27">
        <f t="shared" si="7"/>
        <v>4320216</v>
      </c>
      <c r="J44" s="28">
        <f t="shared" si="8"/>
        <v>9000</v>
      </c>
      <c r="K44" s="29">
        <f t="shared" si="9"/>
        <v>1012440.0000000001</v>
      </c>
      <c r="L44" s="30" t="s">
        <v>22</v>
      </c>
      <c r="M44" s="3"/>
      <c r="N44" s="2"/>
      <c r="O44" s="2"/>
    </row>
    <row r="45" spans="1:15" x14ac:dyDescent="0.25">
      <c r="A45" s="24">
        <v>44</v>
      </c>
      <c r="B45" s="25">
        <v>1304</v>
      </c>
      <c r="C45" s="25">
        <v>13</v>
      </c>
      <c r="D45" s="58" t="s">
        <v>20</v>
      </c>
      <c r="E45" s="59">
        <v>398</v>
      </c>
      <c r="F45" s="25">
        <f t="shared" si="5"/>
        <v>437.8</v>
      </c>
      <c r="G45" s="66">
        <v>11300</v>
      </c>
      <c r="H45" s="27">
        <f t="shared" si="6"/>
        <v>4497400</v>
      </c>
      <c r="I45" s="27">
        <f t="shared" si="7"/>
        <v>4857192</v>
      </c>
      <c r="J45" s="28">
        <f t="shared" si="8"/>
        <v>10000</v>
      </c>
      <c r="K45" s="29">
        <f t="shared" si="9"/>
        <v>1138280</v>
      </c>
      <c r="L45" s="30" t="s">
        <v>22</v>
      </c>
      <c r="M45" s="3"/>
      <c r="N45" s="2"/>
      <c r="O45" s="2"/>
    </row>
    <row r="46" spans="1:15" x14ac:dyDescent="0.25">
      <c r="A46" s="24">
        <v>45</v>
      </c>
      <c r="B46" s="25">
        <v>1305</v>
      </c>
      <c r="C46" s="25">
        <v>13</v>
      </c>
      <c r="D46" s="58" t="s">
        <v>20</v>
      </c>
      <c r="E46" s="59">
        <v>398</v>
      </c>
      <c r="F46" s="25">
        <f t="shared" si="5"/>
        <v>437.8</v>
      </c>
      <c r="G46" s="66">
        <v>11300</v>
      </c>
      <c r="H46" s="27">
        <f t="shared" si="6"/>
        <v>4497400</v>
      </c>
      <c r="I46" s="27">
        <f t="shared" si="7"/>
        <v>4857192</v>
      </c>
      <c r="J46" s="28">
        <f t="shared" si="8"/>
        <v>10000</v>
      </c>
      <c r="K46" s="29">
        <f t="shared" si="9"/>
        <v>1138280</v>
      </c>
      <c r="L46" s="30" t="s">
        <v>22</v>
      </c>
      <c r="M46" s="3"/>
      <c r="N46" s="2"/>
      <c r="O46" s="2"/>
    </row>
    <row r="47" spans="1:15" x14ac:dyDescent="0.25">
      <c r="A47" s="24">
        <v>46</v>
      </c>
      <c r="B47" s="25">
        <v>1306</v>
      </c>
      <c r="C47" s="25">
        <v>13</v>
      </c>
      <c r="D47" s="58" t="s">
        <v>15</v>
      </c>
      <c r="E47" s="59">
        <v>555</v>
      </c>
      <c r="F47" s="25">
        <f t="shared" si="5"/>
        <v>610.5</v>
      </c>
      <c r="G47" s="66">
        <v>11300</v>
      </c>
      <c r="H47" s="27">
        <f t="shared" si="6"/>
        <v>6271500</v>
      </c>
      <c r="I47" s="27">
        <f t="shared" si="7"/>
        <v>6773220</v>
      </c>
      <c r="J47" s="28">
        <f t="shared" si="8"/>
        <v>14000</v>
      </c>
      <c r="K47" s="29">
        <f t="shared" si="9"/>
        <v>1587300</v>
      </c>
      <c r="L47" s="30" t="s">
        <v>22</v>
      </c>
      <c r="M47" s="3"/>
      <c r="N47" s="2"/>
      <c r="O47" s="2"/>
    </row>
    <row r="48" spans="1:15" x14ac:dyDescent="0.25">
      <c r="A48" s="24">
        <v>47</v>
      </c>
      <c r="B48" s="25">
        <v>1309</v>
      </c>
      <c r="C48" s="25">
        <v>13</v>
      </c>
      <c r="D48" s="58" t="s">
        <v>15</v>
      </c>
      <c r="E48" s="59">
        <v>361</v>
      </c>
      <c r="F48" s="25">
        <f t="shared" si="5"/>
        <v>397.1</v>
      </c>
      <c r="G48" s="66">
        <v>11300</v>
      </c>
      <c r="H48" s="27">
        <f t="shared" si="6"/>
        <v>4079300</v>
      </c>
      <c r="I48" s="27">
        <f t="shared" si="7"/>
        <v>4405644</v>
      </c>
      <c r="J48" s="28">
        <f t="shared" si="8"/>
        <v>9000</v>
      </c>
      <c r="K48" s="29">
        <f t="shared" si="9"/>
        <v>1032460.0000000001</v>
      </c>
      <c r="L48" s="30" t="s">
        <v>22</v>
      </c>
      <c r="M48" s="3"/>
      <c r="N48" s="2"/>
      <c r="O48" s="2"/>
    </row>
    <row r="49" spans="1:11" x14ac:dyDescent="0.25">
      <c r="A49" s="50" t="s">
        <v>3</v>
      </c>
      <c r="B49" s="51"/>
      <c r="C49" s="51"/>
      <c r="D49" s="52"/>
      <c r="E49" s="31">
        <f>SUM(E2:E48)</f>
        <v>21405</v>
      </c>
      <c r="F49" s="31">
        <f>SUM(F2:F48)</f>
        <v>23545.499999999993</v>
      </c>
      <c r="G49" s="26"/>
      <c r="H49" s="32">
        <f>SUM(H2:H48)</f>
        <v>236159850</v>
      </c>
      <c r="I49" s="32">
        <f>SUM(I2:I48)</f>
        <v>255052638</v>
      </c>
      <c r="J49" s="33"/>
      <c r="K49" s="34">
        <f>SUM(K2:K48)</f>
        <v>61218300</v>
      </c>
    </row>
    <row r="53" spans="1:11" x14ac:dyDescent="0.25">
      <c r="F53" s="63"/>
      <c r="K53" s="64"/>
    </row>
    <row r="57" spans="1:11" x14ac:dyDescent="0.25">
      <c r="I57" s="63"/>
    </row>
  </sheetData>
  <mergeCells count="1">
    <mergeCell ref="A49:D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8045-A027-4FC3-9040-606063B8E817}">
  <dimension ref="A1:P57"/>
  <sheetViews>
    <sheetView topLeftCell="A27" zoomScale="145" zoomScaleNormal="145" workbookViewId="0">
      <selection activeCell="F49" sqref="E49:F49"/>
    </sheetView>
  </sheetViews>
  <sheetFormatPr defaultRowHeight="15" x14ac:dyDescent="0.25"/>
  <cols>
    <col min="1" max="1" width="4" style="61" customWidth="1"/>
    <col min="2" max="3" width="4.7109375" style="60" customWidth="1"/>
    <col min="4" max="4" width="6.42578125" style="35" customWidth="1"/>
    <col min="5" max="5" width="6.140625" style="62" customWidth="1"/>
    <col min="6" max="6" width="6.7109375" style="60" customWidth="1"/>
    <col min="7" max="7" width="5.7109375" style="60" customWidth="1"/>
    <col min="8" max="8" width="11.85546875" style="60" customWidth="1"/>
    <col min="9" max="9" width="13" style="60" customWidth="1"/>
    <col min="10" max="10" width="5.7109375" style="60" customWidth="1"/>
    <col min="11" max="11" width="9.7109375" style="60" customWidth="1"/>
    <col min="12" max="12" width="8.7109375" style="60" customWidth="1"/>
    <col min="13" max="13" width="14.28515625" customWidth="1"/>
    <col min="14" max="14" width="14.28515625" style="1" bestFit="1" customWidth="1"/>
    <col min="15" max="15" width="9.140625" style="1"/>
  </cols>
  <sheetData>
    <row r="1" spans="1:15" ht="71.25" customHeight="1" x14ac:dyDescent="0.25">
      <c r="A1" s="18" t="s">
        <v>1</v>
      </c>
      <c r="B1" s="19" t="s">
        <v>0</v>
      </c>
      <c r="C1" s="20" t="s">
        <v>2</v>
      </c>
      <c r="D1" s="21" t="s">
        <v>12</v>
      </c>
      <c r="E1" s="21" t="s">
        <v>17</v>
      </c>
      <c r="F1" s="20" t="s">
        <v>11</v>
      </c>
      <c r="G1" s="19" t="s">
        <v>28</v>
      </c>
      <c r="H1" s="19" t="s">
        <v>24</v>
      </c>
      <c r="I1" s="22" t="s">
        <v>25</v>
      </c>
      <c r="J1" s="20" t="s">
        <v>26</v>
      </c>
      <c r="K1" s="20" t="s">
        <v>27</v>
      </c>
      <c r="L1" s="23" t="s">
        <v>21</v>
      </c>
    </row>
    <row r="2" spans="1:15" x14ac:dyDescent="0.25">
      <c r="A2" s="24">
        <v>1</v>
      </c>
      <c r="B2" s="25">
        <v>401</v>
      </c>
      <c r="C2" s="25">
        <v>4</v>
      </c>
      <c r="D2" s="25" t="s">
        <v>20</v>
      </c>
      <c r="E2" s="25">
        <v>354</v>
      </c>
      <c r="F2" s="25">
        <f t="shared" ref="F2:F33" si="0">E2*1.1</f>
        <v>389.40000000000003</v>
      </c>
      <c r="G2" s="26" t="e">
        <f>#REF!+50</f>
        <v>#REF!</v>
      </c>
      <c r="H2" s="27">
        <v>0</v>
      </c>
      <c r="I2" s="27">
        <f t="shared" ref="I2:I33" si="1">H2*1.08</f>
        <v>0</v>
      </c>
      <c r="J2" s="28">
        <f t="shared" ref="J2:J32" si="2">MROUND((I2*0.025/12),500)</f>
        <v>0</v>
      </c>
      <c r="K2" s="29">
        <f t="shared" ref="K2:K33" si="3">F2*2600</f>
        <v>1012440.0000000001</v>
      </c>
      <c r="L2" s="30" t="s">
        <v>23</v>
      </c>
      <c r="M2" s="4"/>
      <c r="O2" s="2"/>
    </row>
    <row r="3" spans="1:15" x14ac:dyDescent="0.25">
      <c r="A3" s="24">
        <v>2</v>
      </c>
      <c r="B3" s="25">
        <v>402</v>
      </c>
      <c r="C3" s="25">
        <v>4</v>
      </c>
      <c r="D3" s="25" t="s">
        <v>20</v>
      </c>
      <c r="E3" s="25">
        <v>354</v>
      </c>
      <c r="F3" s="25">
        <f t="shared" si="0"/>
        <v>389.40000000000003</v>
      </c>
      <c r="G3" s="26" t="e">
        <f t="shared" ref="G3:G9" si="4">G2</f>
        <v>#REF!</v>
      </c>
      <c r="H3" s="27">
        <v>0</v>
      </c>
      <c r="I3" s="27">
        <f t="shared" si="1"/>
        <v>0</v>
      </c>
      <c r="J3" s="28">
        <f t="shared" si="2"/>
        <v>0</v>
      </c>
      <c r="K3" s="29">
        <f t="shared" si="3"/>
        <v>1012440.0000000001</v>
      </c>
      <c r="L3" s="30" t="s">
        <v>23</v>
      </c>
      <c r="M3" s="4"/>
      <c r="O3" s="2"/>
    </row>
    <row r="4" spans="1:15" x14ac:dyDescent="0.25">
      <c r="A4" s="24">
        <v>3</v>
      </c>
      <c r="B4" s="25">
        <v>403</v>
      </c>
      <c r="C4" s="25">
        <v>4</v>
      </c>
      <c r="D4" s="25" t="s">
        <v>20</v>
      </c>
      <c r="E4" s="25">
        <v>361</v>
      </c>
      <c r="F4" s="25">
        <f t="shared" si="0"/>
        <v>397.1</v>
      </c>
      <c r="G4" s="26" t="e">
        <f t="shared" si="4"/>
        <v>#REF!</v>
      </c>
      <c r="H4" s="27">
        <v>0</v>
      </c>
      <c r="I4" s="27">
        <f t="shared" si="1"/>
        <v>0</v>
      </c>
      <c r="J4" s="28">
        <f t="shared" si="2"/>
        <v>0</v>
      </c>
      <c r="K4" s="29">
        <f t="shared" si="3"/>
        <v>1032460.0000000001</v>
      </c>
      <c r="L4" s="30" t="s">
        <v>23</v>
      </c>
      <c r="M4" s="4"/>
      <c r="O4" s="2"/>
    </row>
    <row r="5" spans="1:15" x14ac:dyDescent="0.25">
      <c r="A5" s="24">
        <v>4</v>
      </c>
      <c r="B5" s="25">
        <v>404</v>
      </c>
      <c r="C5" s="25">
        <v>4</v>
      </c>
      <c r="D5" s="25" t="s">
        <v>20</v>
      </c>
      <c r="E5" s="25">
        <v>398</v>
      </c>
      <c r="F5" s="25">
        <f t="shared" si="0"/>
        <v>437.8</v>
      </c>
      <c r="G5" s="26" t="e">
        <f t="shared" si="4"/>
        <v>#REF!</v>
      </c>
      <c r="H5" s="27">
        <v>0</v>
      </c>
      <c r="I5" s="27">
        <f t="shared" si="1"/>
        <v>0</v>
      </c>
      <c r="J5" s="28">
        <f t="shared" si="2"/>
        <v>0</v>
      </c>
      <c r="K5" s="29">
        <f t="shared" si="3"/>
        <v>1138280</v>
      </c>
      <c r="L5" s="30" t="s">
        <v>23</v>
      </c>
      <c r="M5" s="4"/>
      <c r="O5" s="2"/>
    </row>
    <row r="6" spans="1:15" x14ac:dyDescent="0.25">
      <c r="A6" s="24">
        <v>5</v>
      </c>
      <c r="B6" s="25">
        <v>405</v>
      </c>
      <c r="C6" s="25">
        <v>4</v>
      </c>
      <c r="D6" s="25" t="s">
        <v>20</v>
      </c>
      <c r="E6" s="25">
        <v>398</v>
      </c>
      <c r="F6" s="25">
        <f t="shared" si="0"/>
        <v>437.8</v>
      </c>
      <c r="G6" s="26" t="e">
        <f t="shared" si="4"/>
        <v>#REF!</v>
      </c>
      <c r="H6" s="27">
        <v>0</v>
      </c>
      <c r="I6" s="27">
        <f t="shared" si="1"/>
        <v>0</v>
      </c>
      <c r="J6" s="28">
        <f t="shared" si="2"/>
        <v>0</v>
      </c>
      <c r="K6" s="29">
        <f t="shared" si="3"/>
        <v>1138280</v>
      </c>
      <c r="L6" s="30" t="s">
        <v>23</v>
      </c>
      <c r="M6" s="4"/>
      <c r="O6" s="2"/>
    </row>
    <row r="7" spans="1:15" x14ac:dyDescent="0.25">
      <c r="A7" s="24">
        <v>6</v>
      </c>
      <c r="B7" s="25">
        <v>406</v>
      </c>
      <c r="C7" s="25">
        <v>4</v>
      </c>
      <c r="D7" s="25" t="s">
        <v>15</v>
      </c>
      <c r="E7" s="25">
        <v>555</v>
      </c>
      <c r="F7" s="25">
        <f t="shared" si="0"/>
        <v>610.5</v>
      </c>
      <c r="G7" s="26" t="e">
        <f t="shared" si="4"/>
        <v>#REF!</v>
      </c>
      <c r="H7" s="27">
        <v>0</v>
      </c>
      <c r="I7" s="27">
        <f t="shared" si="1"/>
        <v>0</v>
      </c>
      <c r="J7" s="28">
        <f t="shared" si="2"/>
        <v>0</v>
      </c>
      <c r="K7" s="29">
        <f t="shared" si="3"/>
        <v>1587300</v>
      </c>
      <c r="L7" s="30" t="s">
        <v>23</v>
      </c>
      <c r="M7" s="4"/>
      <c r="O7" s="2"/>
    </row>
    <row r="8" spans="1:15" x14ac:dyDescent="0.25">
      <c r="A8" s="24">
        <v>7</v>
      </c>
      <c r="B8" s="25">
        <v>408</v>
      </c>
      <c r="C8" s="25">
        <v>4</v>
      </c>
      <c r="D8" s="25" t="s">
        <v>15</v>
      </c>
      <c r="E8" s="25">
        <v>651</v>
      </c>
      <c r="F8" s="25">
        <f t="shared" si="0"/>
        <v>716.1</v>
      </c>
      <c r="G8" s="26" t="e">
        <f>#REF!</f>
        <v>#REF!</v>
      </c>
      <c r="H8" s="27">
        <v>0</v>
      </c>
      <c r="I8" s="27">
        <f t="shared" si="1"/>
        <v>0</v>
      </c>
      <c r="J8" s="28">
        <f t="shared" si="2"/>
        <v>0</v>
      </c>
      <c r="K8" s="29">
        <f t="shared" si="3"/>
        <v>1861860</v>
      </c>
      <c r="L8" s="30" t="s">
        <v>23</v>
      </c>
      <c r="M8" s="4"/>
      <c r="O8" s="2"/>
    </row>
    <row r="9" spans="1:15" x14ac:dyDescent="0.25">
      <c r="A9" s="24">
        <v>8</v>
      </c>
      <c r="B9" s="25">
        <v>409</v>
      </c>
      <c r="C9" s="25">
        <v>4</v>
      </c>
      <c r="D9" s="25" t="s">
        <v>15</v>
      </c>
      <c r="E9" s="25">
        <v>361</v>
      </c>
      <c r="F9" s="25">
        <f t="shared" si="0"/>
        <v>397.1</v>
      </c>
      <c r="G9" s="26" t="e">
        <f t="shared" si="4"/>
        <v>#REF!</v>
      </c>
      <c r="H9" s="27">
        <v>0</v>
      </c>
      <c r="I9" s="27">
        <f t="shared" si="1"/>
        <v>0</v>
      </c>
      <c r="J9" s="28">
        <f t="shared" si="2"/>
        <v>0</v>
      </c>
      <c r="K9" s="29">
        <f t="shared" si="3"/>
        <v>1032460.0000000001</v>
      </c>
      <c r="L9" s="30" t="s">
        <v>23</v>
      </c>
      <c r="M9" s="4"/>
      <c r="O9" s="2"/>
    </row>
    <row r="10" spans="1:15" x14ac:dyDescent="0.25">
      <c r="A10" s="24">
        <v>9</v>
      </c>
      <c r="B10" s="25">
        <v>601</v>
      </c>
      <c r="C10" s="25">
        <v>6</v>
      </c>
      <c r="D10" s="25" t="s">
        <v>20</v>
      </c>
      <c r="E10" s="25">
        <v>354</v>
      </c>
      <c r="F10" s="25">
        <f t="shared" si="0"/>
        <v>389.40000000000003</v>
      </c>
      <c r="G10" s="26" t="e">
        <f>#REF!+50</f>
        <v>#REF!</v>
      </c>
      <c r="H10" s="27">
        <v>0</v>
      </c>
      <c r="I10" s="27">
        <f t="shared" si="1"/>
        <v>0</v>
      </c>
      <c r="J10" s="28">
        <f t="shared" si="2"/>
        <v>0</v>
      </c>
      <c r="K10" s="29">
        <f t="shared" si="3"/>
        <v>1012440.0000000001</v>
      </c>
      <c r="L10" s="30" t="s">
        <v>23</v>
      </c>
      <c r="M10" s="4"/>
      <c r="O10" s="2"/>
    </row>
    <row r="11" spans="1:15" x14ac:dyDescent="0.25">
      <c r="A11" s="24">
        <v>10</v>
      </c>
      <c r="B11" s="25">
        <v>602</v>
      </c>
      <c r="C11" s="25">
        <v>6</v>
      </c>
      <c r="D11" s="25" t="s">
        <v>20</v>
      </c>
      <c r="E11" s="25">
        <v>354</v>
      </c>
      <c r="F11" s="25">
        <f t="shared" si="0"/>
        <v>389.40000000000003</v>
      </c>
      <c r="G11" s="26" t="e">
        <f t="shared" ref="G11:G45" si="5">G10</f>
        <v>#REF!</v>
      </c>
      <c r="H11" s="27">
        <v>0</v>
      </c>
      <c r="I11" s="27">
        <f t="shared" si="1"/>
        <v>0</v>
      </c>
      <c r="J11" s="28">
        <f t="shared" si="2"/>
        <v>0</v>
      </c>
      <c r="K11" s="29">
        <f t="shared" si="3"/>
        <v>1012440.0000000001</v>
      </c>
      <c r="L11" s="30" t="s">
        <v>23</v>
      </c>
      <c r="O11" s="2"/>
    </row>
    <row r="12" spans="1:15" x14ac:dyDescent="0.25">
      <c r="A12" s="24">
        <v>11</v>
      </c>
      <c r="B12" s="25">
        <v>603</v>
      </c>
      <c r="C12" s="25">
        <v>6</v>
      </c>
      <c r="D12" s="25" t="s">
        <v>20</v>
      </c>
      <c r="E12" s="25">
        <v>361</v>
      </c>
      <c r="F12" s="25">
        <f t="shared" si="0"/>
        <v>397.1</v>
      </c>
      <c r="G12" s="26" t="e">
        <f t="shared" si="5"/>
        <v>#REF!</v>
      </c>
      <c r="H12" s="27">
        <v>0</v>
      </c>
      <c r="I12" s="27">
        <f t="shared" si="1"/>
        <v>0</v>
      </c>
      <c r="J12" s="28">
        <f t="shared" si="2"/>
        <v>0</v>
      </c>
      <c r="K12" s="29">
        <f t="shared" si="3"/>
        <v>1032460.0000000001</v>
      </c>
      <c r="L12" s="30" t="s">
        <v>23</v>
      </c>
      <c r="M12" s="4"/>
      <c r="O12" s="2"/>
    </row>
    <row r="13" spans="1:15" x14ac:dyDescent="0.25">
      <c r="A13" s="24">
        <v>12</v>
      </c>
      <c r="B13" s="25">
        <v>604</v>
      </c>
      <c r="C13" s="25">
        <v>6</v>
      </c>
      <c r="D13" s="25" t="s">
        <v>20</v>
      </c>
      <c r="E13" s="25">
        <v>398</v>
      </c>
      <c r="F13" s="25">
        <f t="shared" si="0"/>
        <v>437.8</v>
      </c>
      <c r="G13" s="26" t="e">
        <f t="shared" si="5"/>
        <v>#REF!</v>
      </c>
      <c r="H13" s="27">
        <v>0</v>
      </c>
      <c r="I13" s="27">
        <f t="shared" si="1"/>
        <v>0</v>
      </c>
      <c r="J13" s="28">
        <f t="shared" si="2"/>
        <v>0</v>
      </c>
      <c r="K13" s="29">
        <f t="shared" si="3"/>
        <v>1138280</v>
      </c>
      <c r="L13" s="30" t="s">
        <v>23</v>
      </c>
      <c r="O13" s="2"/>
    </row>
    <row r="14" spans="1:15" x14ac:dyDescent="0.25">
      <c r="A14" s="24">
        <v>13</v>
      </c>
      <c r="B14" s="25">
        <v>605</v>
      </c>
      <c r="C14" s="25">
        <v>6</v>
      </c>
      <c r="D14" s="25" t="s">
        <v>20</v>
      </c>
      <c r="E14" s="25">
        <v>398</v>
      </c>
      <c r="F14" s="25">
        <f t="shared" si="0"/>
        <v>437.8</v>
      </c>
      <c r="G14" s="26" t="e">
        <f t="shared" si="5"/>
        <v>#REF!</v>
      </c>
      <c r="H14" s="27">
        <v>0</v>
      </c>
      <c r="I14" s="27">
        <f t="shared" si="1"/>
        <v>0</v>
      </c>
      <c r="J14" s="28">
        <f t="shared" si="2"/>
        <v>0</v>
      </c>
      <c r="K14" s="29">
        <f t="shared" si="3"/>
        <v>1138280</v>
      </c>
      <c r="L14" s="30" t="s">
        <v>23</v>
      </c>
      <c r="O14" s="2"/>
    </row>
    <row r="15" spans="1:15" x14ac:dyDescent="0.25">
      <c r="A15" s="24">
        <v>14</v>
      </c>
      <c r="B15" s="25">
        <v>606</v>
      </c>
      <c r="C15" s="25">
        <v>6</v>
      </c>
      <c r="D15" s="25" t="s">
        <v>15</v>
      </c>
      <c r="E15" s="25">
        <v>555</v>
      </c>
      <c r="F15" s="25">
        <f t="shared" si="0"/>
        <v>610.5</v>
      </c>
      <c r="G15" s="26" t="e">
        <f t="shared" si="5"/>
        <v>#REF!</v>
      </c>
      <c r="H15" s="27">
        <v>0</v>
      </c>
      <c r="I15" s="27">
        <f t="shared" si="1"/>
        <v>0</v>
      </c>
      <c r="J15" s="28">
        <f t="shared" si="2"/>
        <v>0</v>
      </c>
      <c r="K15" s="29">
        <f t="shared" si="3"/>
        <v>1587300</v>
      </c>
      <c r="L15" s="30" t="s">
        <v>23</v>
      </c>
      <c r="O15" s="2"/>
    </row>
    <row r="16" spans="1:15" x14ac:dyDescent="0.25">
      <c r="A16" s="24">
        <v>15</v>
      </c>
      <c r="B16" s="25">
        <v>607</v>
      </c>
      <c r="C16" s="25">
        <v>6</v>
      </c>
      <c r="D16" s="25" t="s">
        <v>15</v>
      </c>
      <c r="E16" s="25">
        <v>651</v>
      </c>
      <c r="F16" s="25">
        <f t="shared" si="0"/>
        <v>716.1</v>
      </c>
      <c r="G16" s="26" t="e">
        <f t="shared" si="5"/>
        <v>#REF!</v>
      </c>
      <c r="H16" s="27">
        <v>0</v>
      </c>
      <c r="I16" s="27">
        <f t="shared" si="1"/>
        <v>0</v>
      </c>
      <c r="J16" s="28">
        <f t="shared" si="2"/>
        <v>0</v>
      </c>
      <c r="K16" s="29">
        <f t="shared" si="3"/>
        <v>1861860</v>
      </c>
      <c r="L16" s="30" t="s">
        <v>23</v>
      </c>
      <c r="O16" s="2"/>
    </row>
    <row r="17" spans="1:16" x14ac:dyDescent="0.25">
      <c r="A17" s="24">
        <v>16</v>
      </c>
      <c r="B17" s="25">
        <v>608</v>
      </c>
      <c r="C17" s="25">
        <v>6</v>
      </c>
      <c r="D17" s="25" t="s">
        <v>15</v>
      </c>
      <c r="E17" s="25">
        <v>651</v>
      </c>
      <c r="F17" s="25">
        <f t="shared" si="0"/>
        <v>716.1</v>
      </c>
      <c r="G17" s="26" t="e">
        <f t="shared" si="5"/>
        <v>#REF!</v>
      </c>
      <c r="H17" s="27">
        <v>0</v>
      </c>
      <c r="I17" s="27">
        <f t="shared" si="1"/>
        <v>0</v>
      </c>
      <c r="J17" s="28">
        <f t="shared" si="2"/>
        <v>0</v>
      </c>
      <c r="K17" s="29">
        <f t="shared" si="3"/>
        <v>1861860</v>
      </c>
      <c r="L17" s="30" t="s">
        <v>23</v>
      </c>
      <c r="O17" s="2"/>
    </row>
    <row r="18" spans="1:16" ht="15.75" thickBot="1" x14ac:dyDescent="0.3">
      <c r="A18" s="24">
        <v>17</v>
      </c>
      <c r="B18" s="25">
        <v>609</v>
      </c>
      <c r="C18" s="25">
        <v>6</v>
      </c>
      <c r="D18" s="25" t="s">
        <v>15</v>
      </c>
      <c r="E18" s="25">
        <v>361</v>
      </c>
      <c r="F18" s="25">
        <f t="shared" si="0"/>
        <v>397.1</v>
      </c>
      <c r="G18" s="26" t="e">
        <f t="shared" si="5"/>
        <v>#REF!</v>
      </c>
      <c r="H18" s="27">
        <v>0</v>
      </c>
      <c r="I18" s="27">
        <f t="shared" si="1"/>
        <v>0</v>
      </c>
      <c r="J18" s="28">
        <f t="shared" si="2"/>
        <v>0</v>
      </c>
      <c r="K18" s="29">
        <f t="shared" si="3"/>
        <v>1032460.0000000001</v>
      </c>
      <c r="L18" s="30" t="s">
        <v>23</v>
      </c>
      <c r="O18" s="2"/>
    </row>
    <row r="19" spans="1:16" ht="17.25" thickBot="1" x14ac:dyDescent="0.3">
      <c r="A19" s="24">
        <v>18</v>
      </c>
      <c r="B19" s="25">
        <v>801</v>
      </c>
      <c r="C19" s="25">
        <v>8</v>
      </c>
      <c r="D19" s="25" t="s">
        <v>20</v>
      </c>
      <c r="E19" s="57">
        <v>354</v>
      </c>
      <c r="F19" s="25">
        <f t="shared" si="0"/>
        <v>389.40000000000003</v>
      </c>
      <c r="G19" s="26" t="e">
        <f>#REF!+50</f>
        <v>#REF!</v>
      </c>
      <c r="H19" s="27">
        <v>0</v>
      </c>
      <c r="I19" s="27">
        <f t="shared" si="1"/>
        <v>0</v>
      </c>
      <c r="J19" s="28">
        <f t="shared" si="2"/>
        <v>0</v>
      </c>
      <c r="K19" s="29">
        <f t="shared" si="3"/>
        <v>1012440.0000000001</v>
      </c>
      <c r="L19" s="30" t="s">
        <v>23</v>
      </c>
      <c r="M19" s="37"/>
      <c r="N19" s="7"/>
      <c r="O19" s="3"/>
      <c r="P19" s="7"/>
    </row>
    <row r="20" spans="1:16" ht="17.25" thickBot="1" x14ac:dyDescent="0.3">
      <c r="A20" s="24">
        <v>19</v>
      </c>
      <c r="B20" s="25">
        <v>802</v>
      </c>
      <c r="C20" s="25">
        <v>8</v>
      </c>
      <c r="D20" s="58" t="s">
        <v>20</v>
      </c>
      <c r="E20" s="59">
        <v>354</v>
      </c>
      <c r="F20" s="25">
        <f t="shared" si="0"/>
        <v>389.40000000000003</v>
      </c>
      <c r="G20" s="26" t="e">
        <f t="shared" si="5"/>
        <v>#REF!</v>
      </c>
      <c r="H20" s="27">
        <v>0</v>
      </c>
      <c r="I20" s="27">
        <f t="shared" si="1"/>
        <v>0</v>
      </c>
      <c r="J20" s="28">
        <f t="shared" si="2"/>
        <v>0</v>
      </c>
      <c r="K20" s="29">
        <f t="shared" si="3"/>
        <v>1012440.0000000001</v>
      </c>
      <c r="L20" s="30" t="s">
        <v>23</v>
      </c>
      <c r="M20" s="36"/>
      <c r="N20" s="8"/>
      <c r="O20" s="3"/>
      <c r="P20" s="8"/>
    </row>
    <row r="21" spans="1:16" x14ac:dyDescent="0.25">
      <c r="A21" s="24">
        <v>20</v>
      </c>
      <c r="B21" s="25">
        <v>803</v>
      </c>
      <c r="C21" s="25">
        <v>8</v>
      </c>
      <c r="D21" s="58" t="s">
        <v>20</v>
      </c>
      <c r="E21" s="59">
        <v>361</v>
      </c>
      <c r="F21" s="25">
        <f t="shared" si="0"/>
        <v>397.1</v>
      </c>
      <c r="G21" s="26" t="e">
        <f t="shared" si="5"/>
        <v>#REF!</v>
      </c>
      <c r="H21" s="27">
        <v>0</v>
      </c>
      <c r="I21" s="27">
        <f t="shared" si="1"/>
        <v>0</v>
      </c>
      <c r="J21" s="28">
        <f t="shared" si="2"/>
        <v>0</v>
      </c>
      <c r="K21" s="29">
        <f t="shared" si="3"/>
        <v>1032460.0000000001</v>
      </c>
      <c r="L21" s="30" t="s">
        <v>23</v>
      </c>
      <c r="M21" s="12"/>
      <c r="N21" s="2"/>
      <c r="O21" s="2"/>
    </row>
    <row r="22" spans="1:16" x14ac:dyDescent="0.25">
      <c r="A22" s="24">
        <v>21</v>
      </c>
      <c r="B22" s="25">
        <v>804</v>
      </c>
      <c r="C22" s="25">
        <v>8</v>
      </c>
      <c r="D22" s="58" t="s">
        <v>20</v>
      </c>
      <c r="E22" s="59">
        <v>398</v>
      </c>
      <c r="F22" s="25">
        <f t="shared" si="0"/>
        <v>437.8</v>
      </c>
      <c r="G22" s="26" t="e">
        <f t="shared" si="5"/>
        <v>#REF!</v>
      </c>
      <c r="H22" s="27">
        <v>0</v>
      </c>
      <c r="I22" s="27">
        <f t="shared" si="1"/>
        <v>0</v>
      </c>
      <c r="J22" s="28">
        <f t="shared" si="2"/>
        <v>0</v>
      </c>
      <c r="K22" s="29">
        <f t="shared" si="3"/>
        <v>1138280</v>
      </c>
      <c r="L22" s="30" t="s">
        <v>23</v>
      </c>
      <c r="M22" s="12"/>
      <c r="N22" s="2"/>
      <c r="O22" s="2"/>
    </row>
    <row r="23" spans="1:16" x14ac:dyDescent="0.25">
      <c r="A23" s="24">
        <v>22</v>
      </c>
      <c r="B23" s="25">
        <v>805</v>
      </c>
      <c r="C23" s="25">
        <v>8</v>
      </c>
      <c r="D23" s="58" t="s">
        <v>20</v>
      </c>
      <c r="E23" s="59">
        <v>398</v>
      </c>
      <c r="F23" s="25">
        <f t="shared" si="0"/>
        <v>437.8</v>
      </c>
      <c r="G23" s="26" t="e">
        <f t="shared" si="5"/>
        <v>#REF!</v>
      </c>
      <c r="H23" s="27">
        <v>0</v>
      </c>
      <c r="I23" s="27">
        <f t="shared" si="1"/>
        <v>0</v>
      </c>
      <c r="J23" s="28">
        <f t="shared" si="2"/>
        <v>0</v>
      </c>
      <c r="K23" s="29">
        <f t="shared" si="3"/>
        <v>1138280</v>
      </c>
      <c r="L23" s="30" t="s">
        <v>23</v>
      </c>
      <c r="M23" s="12"/>
      <c r="N23" s="2"/>
      <c r="O23" s="2"/>
    </row>
    <row r="24" spans="1:16" x14ac:dyDescent="0.25">
      <c r="A24" s="24">
        <v>23</v>
      </c>
      <c r="B24" s="25">
        <v>806</v>
      </c>
      <c r="C24" s="25">
        <v>8</v>
      </c>
      <c r="D24" s="58" t="s">
        <v>15</v>
      </c>
      <c r="E24" s="59">
        <v>555</v>
      </c>
      <c r="F24" s="25">
        <f t="shared" si="0"/>
        <v>610.5</v>
      </c>
      <c r="G24" s="26" t="e">
        <f t="shared" si="5"/>
        <v>#REF!</v>
      </c>
      <c r="H24" s="27">
        <v>0</v>
      </c>
      <c r="I24" s="27">
        <f t="shared" si="1"/>
        <v>0</v>
      </c>
      <c r="J24" s="28">
        <f t="shared" si="2"/>
        <v>0</v>
      </c>
      <c r="K24" s="29">
        <f t="shared" si="3"/>
        <v>1587300</v>
      </c>
      <c r="L24" s="30" t="s">
        <v>23</v>
      </c>
      <c r="M24" s="12"/>
      <c r="N24" s="2"/>
      <c r="O24" s="2"/>
    </row>
    <row r="25" spans="1:16" x14ac:dyDescent="0.25">
      <c r="A25" s="24">
        <v>24</v>
      </c>
      <c r="B25" s="25">
        <v>807</v>
      </c>
      <c r="C25" s="25">
        <v>8</v>
      </c>
      <c r="D25" s="58" t="s">
        <v>15</v>
      </c>
      <c r="E25" s="59">
        <v>651</v>
      </c>
      <c r="F25" s="25">
        <f t="shared" si="0"/>
        <v>716.1</v>
      </c>
      <c r="G25" s="26" t="e">
        <f t="shared" si="5"/>
        <v>#REF!</v>
      </c>
      <c r="H25" s="27">
        <v>0</v>
      </c>
      <c r="I25" s="27">
        <f t="shared" si="1"/>
        <v>0</v>
      </c>
      <c r="J25" s="28">
        <f t="shared" si="2"/>
        <v>0</v>
      </c>
      <c r="K25" s="29">
        <f t="shared" si="3"/>
        <v>1861860</v>
      </c>
      <c r="L25" s="30" t="s">
        <v>23</v>
      </c>
      <c r="M25" s="12"/>
      <c r="N25" s="2"/>
      <c r="O25" s="2"/>
    </row>
    <row r="26" spans="1:16" x14ac:dyDescent="0.25">
      <c r="A26" s="24">
        <v>25</v>
      </c>
      <c r="B26" s="25">
        <v>808</v>
      </c>
      <c r="C26" s="25">
        <v>8</v>
      </c>
      <c r="D26" s="58" t="s">
        <v>15</v>
      </c>
      <c r="E26" s="59">
        <v>651</v>
      </c>
      <c r="F26" s="25">
        <f t="shared" si="0"/>
        <v>716.1</v>
      </c>
      <c r="G26" s="26" t="e">
        <f t="shared" si="5"/>
        <v>#REF!</v>
      </c>
      <c r="H26" s="27">
        <v>0</v>
      </c>
      <c r="I26" s="27">
        <f t="shared" si="1"/>
        <v>0</v>
      </c>
      <c r="J26" s="28">
        <f t="shared" si="2"/>
        <v>0</v>
      </c>
      <c r="K26" s="29">
        <f t="shared" si="3"/>
        <v>1861860</v>
      </c>
      <c r="L26" s="30" t="s">
        <v>23</v>
      </c>
      <c r="M26" s="12"/>
      <c r="N26" s="2"/>
      <c r="O26" s="2"/>
    </row>
    <row r="27" spans="1:16" x14ac:dyDescent="0.25">
      <c r="A27" s="24">
        <v>26</v>
      </c>
      <c r="B27" s="25">
        <v>907</v>
      </c>
      <c r="C27" s="25">
        <v>9</v>
      </c>
      <c r="D27" s="58" t="s">
        <v>15</v>
      </c>
      <c r="E27" s="59">
        <v>651</v>
      </c>
      <c r="F27" s="25">
        <f t="shared" si="0"/>
        <v>716.1</v>
      </c>
      <c r="G27" s="26" t="e">
        <f>#REF!</f>
        <v>#REF!</v>
      </c>
      <c r="H27" s="27">
        <v>0</v>
      </c>
      <c r="I27" s="27">
        <f t="shared" si="1"/>
        <v>0</v>
      </c>
      <c r="J27" s="28">
        <f t="shared" si="2"/>
        <v>0</v>
      </c>
      <c r="K27" s="29">
        <f t="shared" si="3"/>
        <v>1861860</v>
      </c>
      <c r="L27" s="30" t="s">
        <v>23</v>
      </c>
      <c r="M27" s="3"/>
      <c r="N27" s="2"/>
      <c r="O27" s="2"/>
    </row>
    <row r="28" spans="1:16" x14ac:dyDescent="0.25">
      <c r="A28" s="24">
        <v>27</v>
      </c>
      <c r="B28" s="25">
        <v>1001</v>
      </c>
      <c r="C28" s="25">
        <v>10</v>
      </c>
      <c r="D28" s="25" t="s">
        <v>20</v>
      </c>
      <c r="E28" s="57">
        <v>354</v>
      </c>
      <c r="F28" s="25">
        <f t="shared" si="0"/>
        <v>389.40000000000003</v>
      </c>
      <c r="G28" s="26" t="e">
        <f>#REF!+50</f>
        <v>#REF!</v>
      </c>
      <c r="H28" s="27">
        <v>0</v>
      </c>
      <c r="I28" s="27">
        <f t="shared" si="1"/>
        <v>0</v>
      </c>
      <c r="J28" s="28">
        <f t="shared" si="2"/>
        <v>0</v>
      </c>
      <c r="K28" s="29">
        <f t="shared" si="3"/>
        <v>1012440.0000000001</v>
      </c>
      <c r="L28" s="30" t="s">
        <v>23</v>
      </c>
      <c r="M28" s="3"/>
      <c r="N28" s="2"/>
      <c r="O28" s="2"/>
    </row>
    <row r="29" spans="1:16" x14ac:dyDescent="0.25">
      <c r="A29" s="24">
        <v>28</v>
      </c>
      <c r="B29" s="25">
        <v>1002</v>
      </c>
      <c r="C29" s="25">
        <v>10</v>
      </c>
      <c r="D29" s="58" t="s">
        <v>20</v>
      </c>
      <c r="E29" s="59">
        <v>354</v>
      </c>
      <c r="F29" s="25">
        <f t="shared" si="0"/>
        <v>389.40000000000003</v>
      </c>
      <c r="G29" s="26" t="e">
        <f t="shared" si="5"/>
        <v>#REF!</v>
      </c>
      <c r="H29" s="27">
        <v>0</v>
      </c>
      <c r="I29" s="27">
        <f t="shared" si="1"/>
        <v>0</v>
      </c>
      <c r="J29" s="28">
        <f t="shared" si="2"/>
        <v>0</v>
      </c>
      <c r="K29" s="29">
        <f t="shared" si="3"/>
        <v>1012440.0000000001</v>
      </c>
      <c r="L29" s="30" t="s">
        <v>23</v>
      </c>
      <c r="M29" s="3"/>
      <c r="N29" s="2"/>
      <c r="O29" s="2"/>
    </row>
    <row r="30" spans="1:16" x14ac:dyDescent="0.25">
      <c r="A30" s="24">
        <v>29</v>
      </c>
      <c r="B30" s="25">
        <v>1003</v>
      </c>
      <c r="C30" s="25">
        <v>10</v>
      </c>
      <c r="D30" s="58" t="s">
        <v>20</v>
      </c>
      <c r="E30" s="59">
        <v>361</v>
      </c>
      <c r="F30" s="25">
        <f t="shared" si="0"/>
        <v>397.1</v>
      </c>
      <c r="G30" s="26" t="e">
        <f t="shared" si="5"/>
        <v>#REF!</v>
      </c>
      <c r="H30" s="27">
        <v>0</v>
      </c>
      <c r="I30" s="27">
        <f t="shared" si="1"/>
        <v>0</v>
      </c>
      <c r="J30" s="28">
        <f t="shared" si="2"/>
        <v>0</v>
      </c>
      <c r="K30" s="29">
        <f t="shared" si="3"/>
        <v>1032460.0000000001</v>
      </c>
      <c r="L30" s="30" t="s">
        <v>23</v>
      </c>
      <c r="M30" s="3"/>
      <c r="N30" s="2"/>
      <c r="O30" s="2"/>
    </row>
    <row r="31" spans="1:16" x14ac:dyDescent="0.25">
      <c r="A31" s="24">
        <v>30</v>
      </c>
      <c r="B31" s="25">
        <v>1004</v>
      </c>
      <c r="C31" s="25">
        <v>10</v>
      </c>
      <c r="D31" s="58" t="s">
        <v>20</v>
      </c>
      <c r="E31" s="59">
        <v>398</v>
      </c>
      <c r="F31" s="25">
        <f t="shared" si="0"/>
        <v>437.8</v>
      </c>
      <c r="G31" s="26" t="e">
        <f t="shared" si="5"/>
        <v>#REF!</v>
      </c>
      <c r="H31" s="27">
        <v>0</v>
      </c>
      <c r="I31" s="27">
        <f t="shared" si="1"/>
        <v>0</v>
      </c>
      <c r="J31" s="28">
        <f t="shared" si="2"/>
        <v>0</v>
      </c>
      <c r="K31" s="29">
        <f t="shared" si="3"/>
        <v>1138280</v>
      </c>
      <c r="L31" s="30" t="s">
        <v>23</v>
      </c>
      <c r="M31" s="3"/>
      <c r="N31" s="2"/>
      <c r="O31" s="2"/>
    </row>
    <row r="32" spans="1:16" x14ac:dyDescent="0.25">
      <c r="A32" s="24">
        <v>31</v>
      </c>
      <c r="B32" s="25">
        <v>1005</v>
      </c>
      <c r="C32" s="25">
        <v>10</v>
      </c>
      <c r="D32" s="58" t="s">
        <v>20</v>
      </c>
      <c r="E32" s="59">
        <v>398</v>
      </c>
      <c r="F32" s="25">
        <f t="shared" si="0"/>
        <v>437.8</v>
      </c>
      <c r="G32" s="26" t="e">
        <f t="shared" si="5"/>
        <v>#REF!</v>
      </c>
      <c r="H32" s="27">
        <v>0</v>
      </c>
      <c r="I32" s="27">
        <f t="shared" si="1"/>
        <v>0</v>
      </c>
      <c r="J32" s="28">
        <f t="shared" si="2"/>
        <v>0</v>
      </c>
      <c r="K32" s="29">
        <f t="shared" si="3"/>
        <v>1138280</v>
      </c>
      <c r="L32" s="30" t="s">
        <v>23</v>
      </c>
      <c r="M32" s="3"/>
      <c r="N32" s="2"/>
      <c r="O32" s="2"/>
    </row>
    <row r="33" spans="1:15" x14ac:dyDescent="0.25">
      <c r="A33" s="24">
        <v>32</v>
      </c>
      <c r="B33" s="25">
        <v>1006</v>
      </c>
      <c r="C33" s="25">
        <v>10</v>
      </c>
      <c r="D33" s="58" t="s">
        <v>15</v>
      </c>
      <c r="E33" s="59">
        <v>555</v>
      </c>
      <c r="F33" s="25">
        <f t="shared" si="0"/>
        <v>610.5</v>
      </c>
      <c r="G33" s="26" t="e">
        <f t="shared" si="5"/>
        <v>#REF!</v>
      </c>
      <c r="H33" s="27">
        <v>0</v>
      </c>
      <c r="I33" s="27">
        <f t="shared" si="1"/>
        <v>0</v>
      </c>
      <c r="J33" s="28">
        <f t="shared" ref="J33:J48" si="6">MROUND((I33*0.025/12),500)</f>
        <v>0</v>
      </c>
      <c r="K33" s="29">
        <f t="shared" si="3"/>
        <v>1587300</v>
      </c>
      <c r="L33" s="30" t="s">
        <v>23</v>
      </c>
      <c r="M33" s="3"/>
      <c r="N33" s="2"/>
      <c r="O33" s="2"/>
    </row>
    <row r="34" spans="1:15" x14ac:dyDescent="0.25">
      <c r="A34" s="24">
        <v>33</v>
      </c>
      <c r="B34" s="25">
        <v>1007</v>
      </c>
      <c r="C34" s="25">
        <v>10</v>
      </c>
      <c r="D34" s="58" t="s">
        <v>15</v>
      </c>
      <c r="E34" s="59">
        <v>651</v>
      </c>
      <c r="F34" s="25">
        <f t="shared" ref="F34:F48" si="7">E34*1.1</f>
        <v>716.1</v>
      </c>
      <c r="G34" s="26" t="e">
        <f t="shared" si="5"/>
        <v>#REF!</v>
      </c>
      <c r="H34" s="27">
        <v>0</v>
      </c>
      <c r="I34" s="27">
        <f t="shared" ref="I34:I48" si="8">H34*1.08</f>
        <v>0</v>
      </c>
      <c r="J34" s="28">
        <f t="shared" si="6"/>
        <v>0</v>
      </c>
      <c r="K34" s="29">
        <f t="shared" ref="K34:K48" si="9">F34*2600</f>
        <v>1861860</v>
      </c>
      <c r="L34" s="30" t="s">
        <v>23</v>
      </c>
      <c r="M34" s="3"/>
      <c r="N34" s="2"/>
      <c r="O34" s="2"/>
    </row>
    <row r="35" spans="1:15" x14ac:dyDescent="0.25">
      <c r="A35" s="24">
        <v>34</v>
      </c>
      <c r="B35" s="25">
        <v>1008</v>
      </c>
      <c r="C35" s="25">
        <v>10</v>
      </c>
      <c r="D35" s="58" t="s">
        <v>15</v>
      </c>
      <c r="E35" s="59">
        <v>651</v>
      </c>
      <c r="F35" s="25">
        <f t="shared" si="7"/>
        <v>716.1</v>
      </c>
      <c r="G35" s="26" t="e">
        <f t="shared" si="5"/>
        <v>#REF!</v>
      </c>
      <c r="H35" s="27">
        <v>0</v>
      </c>
      <c r="I35" s="27">
        <f t="shared" si="8"/>
        <v>0</v>
      </c>
      <c r="J35" s="28">
        <f t="shared" si="6"/>
        <v>0</v>
      </c>
      <c r="K35" s="29">
        <f t="shared" si="9"/>
        <v>1861860</v>
      </c>
      <c r="L35" s="30" t="s">
        <v>23</v>
      </c>
      <c r="M35" s="3"/>
      <c r="N35" s="2"/>
      <c r="O35" s="2"/>
    </row>
    <row r="36" spans="1:15" x14ac:dyDescent="0.25">
      <c r="A36" s="24">
        <v>35</v>
      </c>
      <c r="B36" s="25">
        <v>1009</v>
      </c>
      <c r="C36" s="25">
        <v>10</v>
      </c>
      <c r="D36" s="58" t="s">
        <v>15</v>
      </c>
      <c r="E36" s="59">
        <v>361</v>
      </c>
      <c r="F36" s="25">
        <f t="shared" si="7"/>
        <v>397.1</v>
      </c>
      <c r="G36" s="26" t="e">
        <f t="shared" si="5"/>
        <v>#REF!</v>
      </c>
      <c r="H36" s="27">
        <v>0</v>
      </c>
      <c r="I36" s="27">
        <f t="shared" si="8"/>
        <v>0</v>
      </c>
      <c r="J36" s="28">
        <f t="shared" si="6"/>
        <v>0</v>
      </c>
      <c r="K36" s="29">
        <f t="shared" si="9"/>
        <v>1032460.0000000001</v>
      </c>
      <c r="L36" s="30" t="s">
        <v>23</v>
      </c>
      <c r="M36" s="3"/>
      <c r="N36" s="2"/>
      <c r="O36" s="2"/>
    </row>
    <row r="37" spans="1:15" x14ac:dyDescent="0.25">
      <c r="A37" s="24">
        <v>36</v>
      </c>
      <c r="B37" s="25">
        <v>1201</v>
      </c>
      <c r="C37" s="25">
        <v>12</v>
      </c>
      <c r="D37" s="25" t="s">
        <v>20</v>
      </c>
      <c r="E37" s="57">
        <v>354</v>
      </c>
      <c r="F37" s="25">
        <f t="shared" si="7"/>
        <v>389.40000000000003</v>
      </c>
      <c r="G37" s="26" t="e">
        <f>#REF!+50</f>
        <v>#REF!</v>
      </c>
      <c r="H37" s="27">
        <v>0</v>
      </c>
      <c r="I37" s="27">
        <f t="shared" si="8"/>
        <v>0</v>
      </c>
      <c r="J37" s="28">
        <f t="shared" si="6"/>
        <v>0</v>
      </c>
      <c r="K37" s="29">
        <f t="shared" si="9"/>
        <v>1012440.0000000001</v>
      </c>
      <c r="L37" s="30" t="s">
        <v>23</v>
      </c>
      <c r="M37" s="3"/>
      <c r="N37" s="2"/>
      <c r="O37" s="2"/>
    </row>
    <row r="38" spans="1:15" x14ac:dyDescent="0.25">
      <c r="A38" s="24">
        <v>37</v>
      </c>
      <c r="B38" s="25">
        <v>1202</v>
      </c>
      <c r="C38" s="25">
        <v>12</v>
      </c>
      <c r="D38" s="58" t="s">
        <v>20</v>
      </c>
      <c r="E38" s="59">
        <v>354</v>
      </c>
      <c r="F38" s="25">
        <f t="shared" si="7"/>
        <v>389.40000000000003</v>
      </c>
      <c r="G38" s="26" t="e">
        <f t="shared" si="5"/>
        <v>#REF!</v>
      </c>
      <c r="H38" s="27">
        <v>0</v>
      </c>
      <c r="I38" s="27">
        <f t="shared" si="8"/>
        <v>0</v>
      </c>
      <c r="J38" s="28">
        <f t="shared" si="6"/>
        <v>0</v>
      </c>
      <c r="K38" s="29">
        <f t="shared" si="9"/>
        <v>1012440.0000000001</v>
      </c>
      <c r="L38" s="30" t="s">
        <v>23</v>
      </c>
      <c r="M38" s="3"/>
      <c r="N38" s="2"/>
      <c r="O38" s="2"/>
    </row>
    <row r="39" spans="1:15" x14ac:dyDescent="0.25">
      <c r="A39" s="24">
        <v>38</v>
      </c>
      <c r="B39" s="25">
        <v>1203</v>
      </c>
      <c r="C39" s="25">
        <v>12</v>
      </c>
      <c r="D39" s="58" t="s">
        <v>20</v>
      </c>
      <c r="E39" s="59">
        <v>361</v>
      </c>
      <c r="F39" s="25">
        <f t="shared" si="7"/>
        <v>397.1</v>
      </c>
      <c r="G39" s="26" t="e">
        <f t="shared" si="5"/>
        <v>#REF!</v>
      </c>
      <c r="H39" s="27">
        <v>0</v>
      </c>
      <c r="I39" s="27">
        <f t="shared" si="8"/>
        <v>0</v>
      </c>
      <c r="J39" s="28">
        <f t="shared" si="6"/>
        <v>0</v>
      </c>
      <c r="K39" s="29">
        <f t="shared" si="9"/>
        <v>1032460.0000000001</v>
      </c>
      <c r="L39" s="30" t="s">
        <v>23</v>
      </c>
      <c r="M39" s="3"/>
      <c r="N39" s="2"/>
      <c r="O39" s="2"/>
    </row>
    <row r="40" spans="1:15" x14ac:dyDescent="0.25">
      <c r="A40" s="24">
        <v>39</v>
      </c>
      <c r="B40" s="25">
        <v>1204</v>
      </c>
      <c r="C40" s="25">
        <v>12</v>
      </c>
      <c r="D40" s="58" t="s">
        <v>20</v>
      </c>
      <c r="E40" s="59">
        <v>398</v>
      </c>
      <c r="F40" s="25">
        <f t="shared" si="7"/>
        <v>437.8</v>
      </c>
      <c r="G40" s="26" t="e">
        <f t="shared" si="5"/>
        <v>#REF!</v>
      </c>
      <c r="H40" s="27">
        <v>0</v>
      </c>
      <c r="I40" s="27">
        <f t="shared" si="8"/>
        <v>0</v>
      </c>
      <c r="J40" s="28">
        <f t="shared" si="6"/>
        <v>0</v>
      </c>
      <c r="K40" s="29">
        <f t="shared" si="9"/>
        <v>1138280</v>
      </c>
      <c r="L40" s="30" t="s">
        <v>23</v>
      </c>
      <c r="M40" s="3"/>
      <c r="N40" s="2"/>
      <c r="O40" s="2"/>
    </row>
    <row r="41" spans="1:15" x14ac:dyDescent="0.25">
      <c r="A41" s="24">
        <v>40</v>
      </c>
      <c r="B41" s="25">
        <v>1205</v>
      </c>
      <c r="C41" s="25">
        <v>12</v>
      </c>
      <c r="D41" s="58" t="s">
        <v>20</v>
      </c>
      <c r="E41" s="59">
        <v>398</v>
      </c>
      <c r="F41" s="25">
        <f t="shared" si="7"/>
        <v>437.8</v>
      </c>
      <c r="G41" s="26" t="e">
        <f t="shared" si="5"/>
        <v>#REF!</v>
      </c>
      <c r="H41" s="27">
        <v>0</v>
      </c>
      <c r="I41" s="27">
        <f t="shared" si="8"/>
        <v>0</v>
      </c>
      <c r="J41" s="28">
        <f t="shared" si="6"/>
        <v>0</v>
      </c>
      <c r="K41" s="29">
        <f t="shared" si="9"/>
        <v>1138280</v>
      </c>
      <c r="L41" s="30" t="s">
        <v>23</v>
      </c>
      <c r="M41" s="3"/>
      <c r="N41" s="2"/>
      <c r="O41" s="2"/>
    </row>
    <row r="42" spans="1:15" x14ac:dyDescent="0.25">
      <c r="A42" s="24">
        <v>41</v>
      </c>
      <c r="B42" s="25">
        <v>1206</v>
      </c>
      <c r="C42" s="25">
        <v>12</v>
      </c>
      <c r="D42" s="58" t="s">
        <v>15</v>
      </c>
      <c r="E42" s="59">
        <v>555</v>
      </c>
      <c r="F42" s="25">
        <f t="shared" si="7"/>
        <v>610.5</v>
      </c>
      <c r="G42" s="26" t="e">
        <f t="shared" si="5"/>
        <v>#REF!</v>
      </c>
      <c r="H42" s="27">
        <v>0</v>
      </c>
      <c r="I42" s="27">
        <f t="shared" si="8"/>
        <v>0</v>
      </c>
      <c r="J42" s="28">
        <f t="shared" si="6"/>
        <v>0</v>
      </c>
      <c r="K42" s="29">
        <f t="shared" si="9"/>
        <v>1587300</v>
      </c>
      <c r="L42" s="30" t="s">
        <v>23</v>
      </c>
      <c r="M42" s="3"/>
      <c r="N42" s="2"/>
      <c r="O42" s="2"/>
    </row>
    <row r="43" spans="1:15" x14ac:dyDescent="0.25">
      <c r="A43" s="24">
        <v>42</v>
      </c>
      <c r="B43" s="25">
        <v>1207</v>
      </c>
      <c r="C43" s="25">
        <v>12</v>
      </c>
      <c r="D43" s="58" t="s">
        <v>15</v>
      </c>
      <c r="E43" s="59">
        <v>651</v>
      </c>
      <c r="F43" s="25">
        <f t="shared" si="7"/>
        <v>716.1</v>
      </c>
      <c r="G43" s="26" t="e">
        <f t="shared" si="5"/>
        <v>#REF!</v>
      </c>
      <c r="H43" s="27">
        <v>0</v>
      </c>
      <c r="I43" s="27">
        <f t="shared" si="8"/>
        <v>0</v>
      </c>
      <c r="J43" s="28">
        <f t="shared" si="6"/>
        <v>0</v>
      </c>
      <c r="K43" s="29">
        <f t="shared" si="9"/>
        <v>1861860</v>
      </c>
      <c r="L43" s="30" t="s">
        <v>23</v>
      </c>
      <c r="M43" s="3"/>
      <c r="N43" s="2"/>
      <c r="O43" s="2"/>
    </row>
    <row r="44" spans="1:15" x14ac:dyDescent="0.25">
      <c r="A44" s="24">
        <v>43</v>
      </c>
      <c r="B44" s="25">
        <v>1208</v>
      </c>
      <c r="C44" s="25">
        <v>12</v>
      </c>
      <c r="D44" s="58" t="s">
        <v>15</v>
      </c>
      <c r="E44" s="59">
        <v>651</v>
      </c>
      <c r="F44" s="25">
        <f t="shared" si="7"/>
        <v>716.1</v>
      </c>
      <c r="G44" s="26" t="e">
        <f t="shared" si="5"/>
        <v>#REF!</v>
      </c>
      <c r="H44" s="27">
        <v>0</v>
      </c>
      <c r="I44" s="27">
        <f t="shared" si="8"/>
        <v>0</v>
      </c>
      <c r="J44" s="28">
        <f t="shared" si="6"/>
        <v>0</v>
      </c>
      <c r="K44" s="29">
        <f t="shared" si="9"/>
        <v>1861860</v>
      </c>
      <c r="L44" s="30" t="s">
        <v>23</v>
      </c>
      <c r="M44" s="3"/>
      <c r="N44" s="2"/>
      <c r="O44" s="2"/>
    </row>
    <row r="45" spans="1:15" x14ac:dyDescent="0.25">
      <c r="A45" s="24">
        <v>44</v>
      </c>
      <c r="B45" s="25">
        <v>1209</v>
      </c>
      <c r="C45" s="25">
        <v>12</v>
      </c>
      <c r="D45" s="58" t="s">
        <v>15</v>
      </c>
      <c r="E45" s="59">
        <v>361</v>
      </c>
      <c r="F45" s="25">
        <f t="shared" si="7"/>
        <v>397.1</v>
      </c>
      <c r="G45" s="26" t="e">
        <f t="shared" si="5"/>
        <v>#REF!</v>
      </c>
      <c r="H45" s="27">
        <v>0</v>
      </c>
      <c r="I45" s="27">
        <f t="shared" si="8"/>
        <v>0</v>
      </c>
      <c r="J45" s="28">
        <f t="shared" si="6"/>
        <v>0</v>
      </c>
      <c r="K45" s="29">
        <f t="shared" si="9"/>
        <v>1032460.0000000001</v>
      </c>
      <c r="L45" s="30" t="s">
        <v>23</v>
      </c>
      <c r="M45" s="3"/>
      <c r="N45" s="2"/>
      <c r="O45" s="2"/>
    </row>
    <row r="46" spans="1:15" x14ac:dyDescent="0.25">
      <c r="A46" s="24">
        <v>45</v>
      </c>
      <c r="B46" s="25">
        <v>1303</v>
      </c>
      <c r="C46" s="25">
        <v>13</v>
      </c>
      <c r="D46" s="58" t="s">
        <v>20</v>
      </c>
      <c r="E46" s="59">
        <v>361</v>
      </c>
      <c r="F46" s="25">
        <f t="shared" si="7"/>
        <v>397.1</v>
      </c>
      <c r="G46" s="26" t="e">
        <f>#REF!</f>
        <v>#REF!</v>
      </c>
      <c r="H46" s="27">
        <v>0</v>
      </c>
      <c r="I46" s="27">
        <f t="shared" si="8"/>
        <v>0</v>
      </c>
      <c r="J46" s="28">
        <f t="shared" si="6"/>
        <v>0</v>
      </c>
      <c r="K46" s="29">
        <f t="shared" si="9"/>
        <v>1032460.0000000001</v>
      </c>
      <c r="L46" s="30" t="s">
        <v>23</v>
      </c>
      <c r="M46" s="3"/>
      <c r="N46" s="2"/>
      <c r="O46" s="2"/>
    </row>
    <row r="47" spans="1:15" x14ac:dyDescent="0.25">
      <c r="A47" s="24">
        <v>46</v>
      </c>
      <c r="B47" s="25">
        <v>1307</v>
      </c>
      <c r="C47" s="25">
        <v>13</v>
      </c>
      <c r="D47" s="58" t="s">
        <v>15</v>
      </c>
      <c r="E47" s="59">
        <v>651</v>
      </c>
      <c r="F47" s="25">
        <f t="shared" si="7"/>
        <v>716.1</v>
      </c>
      <c r="G47" s="26" t="e">
        <f>#REF!</f>
        <v>#REF!</v>
      </c>
      <c r="H47" s="27">
        <v>0</v>
      </c>
      <c r="I47" s="27">
        <f t="shared" si="8"/>
        <v>0</v>
      </c>
      <c r="J47" s="28">
        <f t="shared" si="6"/>
        <v>0</v>
      </c>
      <c r="K47" s="29">
        <f t="shared" si="9"/>
        <v>1861860</v>
      </c>
      <c r="L47" s="30" t="s">
        <v>23</v>
      </c>
      <c r="M47" s="3"/>
      <c r="N47" s="2"/>
      <c r="O47" s="2"/>
    </row>
    <row r="48" spans="1:15" x14ac:dyDescent="0.25">
      <c r="A48" s="24">
        <v>47</v>
      </c>
      <c r="B48" s="25">
        <v>1308</v>
      </c>
      <c r="C48" s="25">
        <v>13</v>
      </c>
      <c r="D48" s="58" t="s">
        <v>15</v>
      </c>
      <c r="E48" s="59">
        <v>651</v>
      </c>
      <c r="F48" s="25">
        <f t="shared" si="7"/>
        <v>716.1</v>
      </c>
      <c r="G48" s="26" t="e">
        <f t="shared" ref="G48" si="10">G47</f>
        <v>#REF!</v>
      </c>
      <c r="H48" s="27">
        <v>0</v>
      </c>
      <c r="I48" s="27">
        <f t="shared" si="8"/>
        <v>0</v>
      </c>
      <c r="J48" s="28">
        <f t="shared" si="6"/>
        <v>0</v>
      </c>
      <c r="K48" s="29">
        <f t="shared" si="9"/>
        <v>1861860</v>
      </c>
      <c r="L48" s="30" t="s">
        <v>23</v>
      </c>
      <c r="M48" s="3"/>
      <c r="N48" s="2"/>
      <c r="O48" s="2"/>
    </row>
    <row r="49" spans="1:11" x14ac:dyDescent="0.25">
      <c r="A49" s="50" t="s">
        <v>3</v>
      </c>
      <c r="B49" s="51"/>
      <c r="C49" s="51"/>
      <c r="D49" s="52"/>
      <c r="E49" s="31">
        <f>SUM(E2:E48)</f>
        <v>21717</v>
      </c>
      <c r="F49" s="31">
        <f>SUM(F2:F48)</f>
        <v>23888.699999999986</v>
      </c>
      <c r="G49" s="26"/>
      <c r="H49" s="32">
        <f>SUM(H2:H48)</f>
        <v>0</v>
      </c>
      <c r="I49" s="32">
        <f>SUM(I2:I48)</f>
        <v>0</v>
      </c>
      <c r="J49" s="33"/>
      <c r="K49" s="34">
        <f>SUM(K2:K48)</f>
        <v>62110620</v>
      </c>
    </row>
    <row r="53" spans="1:11" x14ac:dyDescent="0.25">
      <c r="F53" s="63"/>
      <c r="K53" s="64"/>
    </row>
    <row r="57" spans="1:11" x14ac:dyDescent="0.25">
      <c r="I57" s="63"/>
    </row>
  </sheetData>
  <mergeCells count="1">
    <mergeCell ref="A49:D4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"/>
  <sheetViews>
    <sheetView zoomScale="145" zoomScaleNormal="145" workbookViewId="0">
      <selection activeCell="I7" sqref="I7"/>
    </sheetView>
  </sheetViews>
  <sheetFormatPr defaultRowHeight="15" x14ac:dyDescent="0.25"/>
  <cols>
    <col min="1" max="1" width="9.140625" style="1"/>
    <col min="2" max="2" width="11.85546875" style="1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2" x14ac:dyDescent="0.25">
      <c r="A1" s="38" t="s">
        <v>4</v>
      </c>
      <c r="B1" s="38" t="s">
        <v>18</v>
      </c>
      <c r="C1" s="38" t="s">
        <v>10</v>
      </c>
      <c r="D1" s="38" t="s">
        <v>5</v>
      </c>
      <c r="E1" s="38" t="s">
        <v>6</v>
      </c>
      <c r="F1" s="38" t="s">
        <v>7</v>
      </c>
      <c r="G1" s="38" t="s">
        <v>8</v>
      </c>
      <c r="H1" s="38" t="s">
        <v>9</v>
      </c>
      <c r="I1" s="60"/>
    </row>
    <row r="2" spans="1:12" ht="33" x14ac:dyDescent="0.25">
      <c r="A2" s="39">
        <v>1</v>
      </c>
      <c r="B2" s="39" t="s">
        <v>22</v>
      </c>
      <c r="C2" s="40" t="s">
        <v>33</v>
      </c>
      <c r="D2" s="67">
        <f>27+20</f>
        <v>47</v>
      </c>
      <c r="E2" s="46">
        <v>21405</v>
      </c>
      <c r="F2" s="47">
        <v>23546</v>
      </c>
      <c r="G2" s="48">
        <v>236159850</v>
      </c>
      <c r="H2" s="43">
        <v>255052638</v>
      </c>
      <c r="I2" s="68"/>
      <c r="J2" s="13"/>
      <c r="K2" s="6"/>
      <c r="L2" s="10"/>
    </row>
    <row r="3" spans="1:12" ht="33" x14ac:dyDescent="0.25">
      <c r="A3" s="41">
        <v>2</v>
      </c>
      <c r="B3" s="42" t="s">
        <v>23</v>
      </c>
      <c r="C3" s="40" t="s">
        <v>34</v>
      </c>
      <c r="D3" s="67">
        <f>26+21</f>
        <v>47</v>
      </c>
      <c r="E3" s="46">
        <v>21717</v>
      </c>
      <c r="F3" s="47">
        <v>23889</v>
      </c>
      <c r="G3" s="43">
        <v>0</v>
      </c>
      <c r="H3" s="43">
        <v>0</v>
      </c>
      <c r="I3" s="68"/>
      <c r="J3" s="13"/>
      <c r="K3" s="6"/>
      <c r="L3" s="10"/>
    </row>
    <row r="4" spans="1:12" ht="16.5" customHeight="1" x14ac:dyDescent="0.25">
      <c r="A4" s="53" t="s">
        <v>13</v>
      </c>
      <c r="B4" s="54"/>
      <c r="C4" s="55"/>
      <c r="D4" s="39">
        <f>SUM(D2:D3)</f>
        <v>94</v>
      </c>
      <c r="E4" s="44">
        <f t="shared" ref="E4:H4" si="0">SUM(E2:E3)</f>
        <v>43122</v>
      </c>
      <c r="F4" s="44">
        <f t="shared" si="0"/>
        <v>47435</v>
      </c>
      <c r="G4" s="45">
        <f t="shared" si="0"/>
        <v>236159850</v>
      </c>
      <c r="H4" s="45">
        <f t="shared" si="0"/>
        <v>255052638</v>
      </c>
      <c r="I4" s="68"/>
      <c r="J4" s="13"/>
      <c r="K4" s="6"/>
      <c r="L4" s="10"/>
    </row>
    <row r="5" spans="1:12" x14ac:dyDescent="0.25">
      <c r="A5" s="60"/>
      <c r="B5" s="60"/>
      <c r="C5" s="60"/>
      <c r="D5" s="60"/>
      <c r="E5" s="60"/>
      <c r="F5" s="60"/>
      <c r="G5" s="60"/>
      <c r="H5" s="60"/>
      <c r="I5" s="60"/>
      <c r="J5" s="5"/>
    </row>
    <row r="6" spans="1:12" x14ac:dyDescent="0.25">
      <c r="A6" s="60"/>
      <c r="B6" s="60"/>
      <c r="C6" s="60"/>
      <c r="D6" s="60"/>
      <c r="E6" s="60"/>
      <c r="F6" s="60"/>
      <c r="G6" s="60"/>
      <c r="H6" s="60"/>
      <c r="I6" s="49">
        <f>F4*2600</f>
        <v>123331000</v>
      </c>
      <c r="J6" s="9"/>
    </row>
    <row r="7" spans="1:12" x14ac:dyDescent="0.25">
      <c r="A7" s="60"/>
      <c r="B7" s="60"/>
      <c r="C7" s="60"/>
      <c r="D7" s="60"/>
      <c r="E7" s="60"/>
      <c r="F7" s="60"/>
      <c r="G7" s="60"/>
      <c r="H7" s="60"/>
      <c r="I7" s="49">
        <f>I6*10%</f>
        <v>12333100</v>
      </c>
    </row>
    <row r="8" spans="1:12" x14ac:dyDescent="0.25">
      <c r="I8" s="5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D11:AH19"/>
  <sheetViews>
    <sheetView topLeftCell="N1" zoomScale="115" zoomScaleNormal="115" workbookViewId="0">
      <selection activeCell="AH25" sqref="AH25"/>
    </sheetView>
  </sheetViews>
  <sheetFormatPr defaultRowHeight="15" x14ac:dyDescent="0.25"/>
  <sheetData>
    <row r="11" spans="30:34" ht="15.75" thickBot="1" x14ac:dyDescent="0.3"/>
    <row r="12" spans="30:34" ht="17.25" thickBot="1" x14ac:dyDescent="0.3">
      <c r="AD12" s="8">
        <v>1</v>
      </c>
      <c r="AE12" s="8" t="s">
        <v>19</v>
      </c>
      <c r="AF12" s="8">
        <v>32.85</v>
      </c>
      <c r="AG12" s="3">
        <f>AF12*10.764</f>
        <v>353.59739999999999</v>
      </c>
      <c r="AH12" s="8">
        <v>10</v>
      </c>
    </row>
    <row r="13" spans="30:34" ht="17.25" thickBot="1" x14ac:dyDescent="0.3">
      <c r="AD13" s="7">
        <v>2</v>
      </c>
      <c r="AE13" s="7" t="s">
        <v>19</v>
      </c>
      <c r="AF13" s="7">
        <v>32.880000000000003</v>
      </c>
      <c r="AG13" s="3">
        <f t="shared" ref="AG13:AG18" si="0">AF13*10.764</f>
        <v>353.92032</v>
      </c>
      <c r="AH13" s="7">
        <v>10</v>
      </c>
    </row>
    <row r="14" spans="30:34" ht="17.25" thickBot="1" x14ac:dyDescent="0.3">
      <c r="AD14" s="8">
        <v>3</v>
      </c>
      <c r="AE14" s="8" t="s">
        <v>19</v>
      </c>
      <c r="AF14" s="8">
        <v>33.53</v>
      </c>
      <c r="AG14" s="3">
        <f t="shared" si="0"/>
        <v>360.91692</v>
      </c>
      <c r="AH14" s="8">
        <v>8</v>
      </c>
    </row>
    <row r="15" spans="30:34" ht="17.25" thickBot="1" x14ac:dyDescent="0.3">
      <c r="AD15" s="7">
        <v>4</v>
      </c>
      <c r="AE15" s="8" t="s">
        <v>19</v>
      </c>
      <c r="AF15" s="8">
        <v>33.56</v>
      </c>
      <c r="AG15" s="3">
        <f t="shared" si="0"/>
        <v>361.23984000000002</v>
      </c>
      <c r="AH15" s="8">
        <v>11</v>
      </c>
    </row>
    <row r="16" spans="30:34" ht="17.25" thickBot="1" x14ac:dyDescent="0.3">
      <c r="AD16" s="8">
        <v>5</v>
      </c>
      <c r="AE16" s="7" t="s">
        <v>19</v>
      </c>
      <c r="AF16" s="7">
        <v>37.01</v>
      </c>
      <c r="AG16" s="3">
        <f t="shared" si="0"/>
        <v>398.37563999999998</v>
      </c>
      <c r="AH16" s="7">
        <v>22</v>
      </c>
    </row>
    <row r="17" spans="30:34" ht="17.25" thickBot="1" x14ac:dyDescent="0.3">
      <c r="AD17" s="7">
        <v>6</v>
      </c>
      <c r="AE17" s="8" t="s">
        <v>14</v>
      </c>
      <c r="AF17" s="8">
        <v>51.56</v>
      </c>
      <c r="AG17" s="3">
        <f t="shared" si="0"/>
        <v>554.99184000000002</v>
      </c>
      <c r="AH17" s="8">
        <v>11</v>
      </c>
    </row>
    <row r="18" spans="30:34" ht="17.25" thickBot="1" x14ac:dyDescent="0.3">
      <c r="AD18" s="8">
        <v>7</v>
      </c>
      <c r="AE18" s="7" t="s">
        <v>14</v>
      </c>
      <c r="AF18" s="7">
        <v>60.44</v>
      </c>
      <c r="AG18" s="3">
        <f t="shared" si="0"/>
        <v>650.57615999999996</v>
      </c>
      <c r="AH18" s="7">
        <v>22</v>
      </c>
    </row>
    <row r="19" spans="30:34" x14ac:dyDescent="0.25">
      <c r="AH19" s="56">
        <f>SUM(AH12:AH18)</f>
        <v>94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I5:AA42"/>
  <sheetViews>
    <sheetView topLeftCell="A13" zoomScale="145" zoomScaleNormal="145" workbookViewId="0">
      <selection activeCell="K29" sqref="K29"/>
    </sheetView>
  </sheetViews>
  <sheetFormatPr defaultRowHeight="15" x14ac:dyDescent="0.25"/>
  <cols>
    <col min="21" max="21" width="13.140625" bestFit="1" customWidth="1"/>
    <col min="22" max="22" width="10.42578125" bestFit="1" customWidth="1"/>
  </cols>
  <sheetData>
    <row r="5" spans="9:27" x14ac:dyDescent="0.25">
      <c r="Y5" s="3"/>
      <c r="AA5" s="3"/>
    </row>
    <row r="6" spans="9:27" x14ac:dyDescent="0.25">
      <c r="Y6" s="3"/>
      <c r="AA6" s="3"/>
    </row>
    <row r="7" spans="9:27" ht="15.75" thickBot="1" x14ac:dyDescent="0.3">
      <c r="Y7" s="3"/>
      <c r="AA7" s="3"/>
    </row>
    <row r="8" spans="9:27" ht="17.25" thickBot="1" x14ac:dyDescent="0.3">
      <c r="M8" s="8" t="s">
        <v>19</v>
      </c>
      <c r="N8" s="8">
        <v>32.85</v>
      </c>
      <c r="Y8" s="3"/>
      <c r="AA8" s="3"/>
    </row>
    <row r="9" spans="9:27" ht="17.25" thickBot="1" x14ac:dyDescent="0.3">
      <c r="M9" s="7" t="s">
        <v>19</v>
      </c>
      <c r="N9" s="7">
        <v>32.880000000000003</v>
      </c>
      <c r="Y9" s="3"/>
      <c r="AA9" s="3"/>
    </row>
    <row r="10" spans="9:27" ht="17.25" thickBot="1" x14ac:dyDescent="0.3">
      <c r="M10" s="8" t="s">
        <v>19</v>
      </c>
      <c r="N10" s="8">
        <v>33.53</v>
      </c>
      <c r="Y10" s="3"/>
      <c r="AA10" s="3"/>
    </row>
    <row r="11" spans="9:27" ht="17.25" thickBot="1" x14ac:dyDescent="0.3">
      <c r="M11" s="8" t="s">
        <v>19</v>
      </c>
      <c r="N11" s="8">
        <v>33.56</v>
      </c>
      <c r="Y11" s="3"/>
      <c r="AA11" s="3"/>
    </row>
    <row r="12" spans="9:27" ht="17.25" thickBot="1" x14ac:dyDescent="0.3">
      <c r="M12" s="7" t="s">
        <v>19</v>
      </c>
      <c r="N12" s="7">
        <v>37.01</v>
      </c>
    </row>
    <row r="13" spans="9:27" ht="17.25" thickBot="1" x14ac:dyDescent="0.3">
      <c r="M13" s="8" t="s">
        <v>14</v>
      </c>
      <c r="N13" s="8">
        <v>51.56</v>
      </c>
    </row>
    <row r="14" spans="9:27" ht="17.25" thickBot="1" x14ac:dyDescent="0.3">
      <c r="M14" s="7" t="s">
        <v>14</v>
      </c>
      <c r="N14" s="7">
        <v>60.44</v>
      </c>
    </row>
    <row r="16" spans="9:27" ht="15.75" thickBot="1" x14ac:dyDescent="0.3">
      <c r="I16" s="56" t="s">
        <v>29</v>
      </c>
    </row>
    <row r="17" spans="9:22" ht="17.25" thickBot="1" x14ac:dyDescent="0.3">
      <c r="I17" s="14">
        <v>1</v>
      </c>
      <c r="J17" s="7" t="s">
        <v>19</v>
      </c>
      <c r="K17">
        <v>33.56</v>
      </c>
      <c r="L17" s="3">
        <f>K17*10.764</f>
        <v>361.23984000000002</v>
      </c>
    </row>
    <row r="18" spans="9:22" ht="17.25" thickBot="1" x14ac:dyDescent="0.3">
      <c r="I18" s="14">
        <v>2</v>
      </c>
      <c r="J18" s="7" t="s">
        <v>19</v>
      </c>
      <c r="K18">
        <v>37.006999999999998</v>
      </c>
      <c r="L18" s="3">
        <f t="shared" ref="L18:L42" si="0">K18*10.764</f>
        <v>398.34334799999993</v>
      </c>
      <c r="Q18" s="15"/>
      <c r="S18" s="3"/>
    </row>
    <row r="19" spans="9:22" ht="17.25" thickBot="1" x14ac:dyDescent="0.3">
      <c r="I19" s="14">
        <v>3</v>
      </c>
      <c r="J19" s="7" t="s">
        <v>19</v>
      </c>
      <c r="K19">
        <v>37.006999999999998</v>
      </c>
      <c r="L19" s="3">
        <f t="shared" si="0"/>
        <v>398.34334799999993</v>
      </c>
      <c r="Q19" s="15"/>
      <c r="S19" s="3"/>
    </row>
    <row r="20" spans="9:22" ht="17.25" thickBot="1" x14ac:dyDescent="0.3">
      <c r="I20" s="14">
        <v>4</v>
      </c>
      <c r="J20" s="8" t="s">
        <v>14</v>
      </c>
      <c r="K20">
        <v>51.558</v>
      </c>
      <c r="L20" s="3">
        <f t="shared" si="0"/>
        <v>554.97031199999992</v>
      </c>
      <c r="Q20" s="15"/>
      <c r="S20" s="3"/>
    </row>
    <row r="21" spans="9:22" ht="17.25" thickBot="1" x14ac:dyDescent="0.3">
      <c r="I21" s="14">
        <v>5</v>
      </c>
      <c r="J21" s="7" t="s">
        <v>14</v>
      </c>
      <c r="K21">
        <v>60.444000000000003</v>
      </c>
      <c r="L21" s="3">
        <f t="shared" si="0"/>
        <v>650.61921599999994</v>
      </c>
      <c r="Q21" s="15"/>
      <c r="S21" s="3"/>
    </row>
    <row r="22" spans="9:22" ht="17.25" thickBot="1" x14ac:dyDescent="0.3">
      <c r="I22" s="14">
        <v>6</v>
      </c>
      <c r="J22" s="7" t="s">
        <v>14</v>
      </c>
      <c r="K22">
        <v>60.444000000000003</v>
      </c>
      <c r="L22" s="3">
        <f t="shared" si="0"/>
        <v>650.61921599999994</v>
      </c>
      <c r="Q22" s="15"/>
      <c r="S22" s="3"/>
    </row>
    <row r="23" spans="9:22" ht="15.75" thickBot="1" x14ac:dyDescent="0.3">
      <c r="I23" s="56" t="s">
        <v>30</v>
      </c>
      <c r="Q23" s="15"/>
      <c r="S23" s="3"/>
    </row>
    <row r="24" spans="9:22" ht="17.25" thickBot="1" x14ac:dyDescent="0.3">
      <c r="I24" s="14">
        <v>1</v>
      </c>
      <c r="J24" s="7" t="s">
        <v>19</v>
      </c>
      <c r="K24">
        <v>32.883000000000003</v>
      </c>
      <c r="L24" s="3">
        <f t="shared" si="0"/>
        <v>353.95261199999999</v>
      </c>
      <c r="Q24" s="16"/>
      <c r="S24" s="3"/>
    </row>
    <row r="25" spans="9:22" ht="17.25" thickBot="1" x14ac:dyDescent="0.3">
      <c r="I25" s="14">
        <v>2</v>
      </c>
      <c r="J25" s="7" t="s">
        <v>19</v>
      </c>
      <c r="K25">
        <v>32.845999999999997</v>
      </c>
      <c r="L25" s="3">
        <f t="shared" si="0"/>
        <v>353.55434399999996</v>
      </c>
      <c r="Q25" s="16"/>
      <c r="S25" s="3"/>
    </row>
    <row r="26" spans="9:22" ht="17.25" thickBot="1" x14ac:dyDescent="0.3">
      <c r="I26" s="14">
        <v>3</v>
      </c>
      <c r="J26" s="7" t="s">
        <v>19</v>
      </c>
      <c r="K26">
        <v>33.56</v>
      </c>
      <c r="L26" s="3">
        <f t="shared" si="0"/>
        <v>361.23984000000002</v>
      </c>
      <c r="Q26" s="15"/>
      <c r="S26" s="3"/>
    </row>
    <row r="27" spans="9:22" ht="17.25" thickBot="1" x14ac:dyDescent="0.3">
      <c r="I27" s="14">
        <v>4</v>
      </c>
      <c r="J27" s="7" t="s">
        <v>19</v>
      </c>
      <c r="K27">
        <v>37.006999999999998</v>
      </c>
      <c r="L27" s="3">
        <f t="shared" si="0"/>
        <v>398.34334799999993</v>
      </c>
      <c r="Q27" s="16"/>
      <c r="S27" s="3"/>
    </row>
    <row r="28" spans="9:22" ht="17.25" thickBot="1" x14ac:dyDescent="0.3">
      <c r="I28" s="14">
        <v>5</v>
      </c>
      <c r="J28" s="7" t="s">
        <v>19</v>
      </c>
      <c r="K28">
        <v>37.006999999999998</v>
      </c>
      <c r="L28" s="3">
        <f t="shared" si="0"/>
        <v>398.34334799999993</v>
      </c>
      <c r="Q28" s="15"/>
      <c r="S28" s="3"/>
    </row>
    <row r="29" spans="9:22" ht="17.25" thickBot="1" x14ac:dyDescent="0.3">
      <c r="I29" s="14">
        <v>6</v>
      </c>
      <c r="J29" s="7" t="s">
        <v>15</v>
      </c>
      <c r="K29">
        <v>51.558</v>
      </c>
      <c r="L29" s="3">
        <f t="shared" si="0"/>
        <v>554.97031199999992</v>
      </c>
      <c r="Q29" s="15"/>
      <c r="S29" s="3"/>
    </row>
    <row r="30" spans="9:22" ht="17.25" thickBot="1" x14ac:dyDescent="0.3">
      <c r="I30" s="14">
        <v>7</v>
      </c>
      <c r="J30" s="7" t="s">
        <v>14</v>
      </c>
      <c r="K30">
        <v>60.444000000000003</v>
      </c>
      <c r="L30" s="3">
        <f t="shared" si="0"/>
        <v>650.61921599999994</v>
      </c>
      <c r="Q30" s="15"/>
      <c r="S30" s="3"/>
      <c r="U30" s="17"/>
      <c r="V30" s="4"/>
    </row>
    <row r="31" spans="9:22" ht="17.25" thickBot="1" x14ac:dyDescent="0.3">
      <c r="I31" s="14">
        <v>8</v>
      </c>
      <c r="J31" s="7" t="s">
        <v>14</v>
      </c>
      <c r="K31">
        <v>60.444000000000003</v>
      </c>
      <c r="L31" s="3">
        <f t="shared" si="0"/>
        <v>650.61921599999994</v>
      </c>
      <c r="Q31" s="15"/>
      <c r="S31" s="3"/>
    </row>
    <row r="32" spans="9:22" ht="17.25" thickBot="1" x14ac:dyDescent="0.3">
      <c r="I32" s="14">
        <v>9</v>
      </c>
      <c r="J32" s="7" t="s">
        <v>19</v>
      </c>
      <c r="K32">
        <v>33.524999999999999</v>
      </c>
      <c r="L32" s="3">
        <f t="shared" si="0"/>
        <v>360.86309999999997</v>
      </c>
      <c r="Q32" s="15"/>
      <c r="S32" s="3"/>
    </row>
    <row r="33" spans="9:19" ht="15.75" thickBot="1" x14ac:dyDescent="0.3">
      <c r="I33" s="56" t="s">
        <v>31</v>
      </c>
      <c r="Q33" s="15"/>
      <c r="S33" s="3"/>
    </row>
    <row r="34" spans="9:19" ht="17.25" thickBot="1" x14ac:dyDescent="0.3">
      <c r="I34" s="14">
        <v>1</v>
      </c>
      <c r="J34" s="7" t="s">
        <v>19</v>
      </c>
      <c r="K34">
        <v>32.883000000000003</v>
      </c>
      <c r="L34" s="3">
        <f t="shared" si="0"/>
        <v>353.95261199999999</v>
      </c>
      <c r="Q34" s="16"/>
      <c r="S34" s="3"/>
    </row>
    <row r="35" spans="9:19" ht="17.25" thickBot="1" x14ac:dyDescent="0.3">
      <c r="I35" s="14">
        <v>2</v>
      </c>
      <c r="J35" s="7" t="s">
        <v>19</v>
      </c>
      <c r="K35">
        <v>32.845999999999997</v>
      </c>
      <c r="L35" s="3">
        <f t="shared" si="0"/>
        <v>353.55434399999996</v>
      </c>
      <c r="Q35" s="16"/>
      <c r="S35" s="3"/>
    </row>
    <row r="36" spans="9:19" ht="17.25" thickBot="1" x14ac:dyDescent="0.3">
      <c r="I36" s="14">
        <v>3</v>
      </c>
      <c r="J36" s="7" t="s">
        <v>19</v>
      </c>
      <c r="K36">
        <v>33.56</v>
      </c>
      <c r="L36" s="3">
        <f t="shared" si="0"/>
        <v>361.23984000000002</v>
      </c>
      <c r="Q36" s="15"/>
      <c r="S36" s="3"/>
    </row>
    <row r="37" spans="9:19" ht="17.25" thickBot="1" x14ac:dyDescent="0.3">
      <c r="I37" s="14">
        <v>4</v>
      </c>
      <c r="J37" s="7" t="s">
        <v>19</v>
      </c>
      <c r="K37">
        <v>37.006999999999998</v>
      </c>
      <c r="L37" s="3">
        <f t="shared" si="0"/>
        <v>398.34334799999993</v>
      </c>
      <c r="Q37" s="16"/>
      <c r="S37" s="3"/>
    </row>
    <row r="38" spans="9:19" ht="17.25" thickBot="1" x14ac:dyDescent="0.3">
      <c r="I38" s="14">
        <v>5</v>
      </c>
      <c r="J38" s="7" t="s">
        <v>19</v>
      </c>
      <c r="K38">
        <v>37.006999999999998</v>
      </c>
      <c r="L38" s="3">
        <f t="shared" si="0"/>
        <v>398.34334799999993</v>
      </c>
      <c r="Q38" s="15"/>
      <c r="S38" s="3"/>
    </row>
    <row r="39" spans="9:19" ht="17.25" thickBot="1" x14ac:dyDescent="0.3">
      <c r="I39" s="14">
        <v>6</v>
      </c>
      <c r="J39" s="7" t="s">
        <v>14</v>
      </c>
      <c r="K39">
        <v>51.558</v>
      </c>
      <c r="L39" s="3">
        <f t="shared" si="0"/>
        <v>554.97031199999992</v>
      </c>
      <c r="Q39" s="15"/>
      <c r="S39" s="3"/>
    </row>
    <row r="40" spans="9:19" ht="17.25" thickBot="1" x14ac:dyDescent="0.3">
      <c r="I40" s="14">
        <v>7</v>
      </c>
      <c r="J40" s="7" t="s">
        <v>14</v>
      </c>
      <c r="K40">
        <v>60.444000000000003</v>
      </c>
      <c r="L40" s="3">
        <f t="shared" si="0"/>
        <v>650.61921599999994</v>
      </c>
    </row>
    <row r="41" spans="9:19" ht="17.25" thickBot="1" x14ac:dyDescent="0.3">
      <c r="I41" s="14">
        <v>8</v>
      </c>
      <c r="J41" s="7" t="s">
        <v>14</v>
      </c>
      <c r="K41">
        <v>60.444000000000003</v>
      </c>
      <c r="L41" s="3">
        <f t="shared" si="0"/>
        <v>650.61921599999994</v>
      </c>
    </row>
    <row r="42" spans="9:19" ht="17.25" thickBot="1" x14ac:dyDescent="0.3">
      <c r="I42" s="14">
        <v>9</v>
      </c>
      <c r="J42" s="7" t="s">
        <v>32</v>
      </c>
      <c r="K42">
        <v>0</v>
      </c>
      <c r="L42" s="3">
        <f t="shared" si="0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D08C7-0AE4-4389-A787-4C90BFC1A001}">
  <dimension ref="B7:M25"/>
  <sheetViews>
    <sheetView workbookViewId="0">
      <selection activeCell="M12" sqref="B12:M12"/>
    </sheetView>
  </sheetViews>
  <sheetFormatPr defaultRowHeight="15" x14ac:dyDescent="0.25"/>
  <cols>
    <col min="6" max="6" width="12.5703125" bestFit="1" customWidth="1"/>
  </cols>
  <sheetData>
    <row r="7" spans="2:13" x14ac:dyDescent="0.25">
      <c r="C7" t="s">
        <v>6</v>
      </c>
      <c r="F7" t="s">
        <v>8</v>
      </c>
      <c r="G7" t="s">
        <v>16</v>
      </c>
    </row>
    <row r="8" spans="2:13" x14ac:dyDescent="0.25">
      <c r="B8">
        <v>705</v>
      </c>
      <c r="C8">
        <v>37.006999999999998</v>
      </c>
      <c r="D8">
        <f>C8*10.764</f>
        <v>398.34334799999993</v>
      </c>
      <c r="F8" s="17">
        <v>4200000</v>
      </c>
      <c r="G8">
        <f>F8/D8</f>
        <v>10543.667971581141</v>
      </c>
      <c r="I8">
        <v>252000</v>
      </c>
      <c r="J8">
        <v>30000</v>
      </c>
      <c r="K8">
        <f>F8+I8+J8</f>
        <v>4482000</v>
      </c>
      <c r="M8">
        <f>K8/D8</f>
        <v>11251.599963958732</v>
      </c>
    </row>
    <row r="9" spans="2:13" x14ac:dyDescent="0.25">
      <c r="B9">
        <v>1107</v>
      </c>
      <c r="C9">
        <v>60.444000000000003</v>
      </c>
      <c r="D9">
        <f>C9*10.764</f>
        <v>650.61921599999994</v>
      </c>
      <c r="F9" s="17">
        <v>4400000</v>
      </c>
      <c r="G9">
        <f t="shared" ref="G9:G22" si="0">F9/D9</f>
        <v>6762.7882666164605</v>
      </c>
      <c r="I9">
        <v>264000</v>
      </c>
      <c r="J9">
        <v>30000</v>
      </c>
      <c r="K9">
        <f t="shared" ref="K9:K25" si="1">F9+I9+J9</f>
        <v>4694000</v>
      </c>
      <c r="M9">
        <f t="shared" ref="M9:M25" si="2">K9/D9</f>
        <v>7214.6654826131053</v>
      </c>
    </row>
    <row r="10" spans="2:13" x14ac:dyDescent="0.25">
      <c r="B10">
        <v>707</v>
      </c>
      <c r="C10">
        <v>60.444000000000003</v>
      </c>
      <c r="D10">
        <f t="shared" ref="D10:D19" si="3">C10*10.764</f>
        <v>650.61921599999994</v>
      </c>
      <c r="F10" s="17">
        <v>4480000</v>
      </c>
      <c r="G10">
        <f t="shared" si="0"/>
        <v>6885.7480532822146</v>
      </c>
      <c r="I10">
        <v>268800</v>
      </c>
      <c r="J10">
        <v>30000</v>
      </c>
      <c r="K10">
        <f t="shared" si="1"/>
        <v>4778800</v>
      </c>
      <c r="M10">
        <f t="shared" si="2"/>
        <v>7345.0028564788045</v>
      </c>
    </row>
    <row r="11" spans="2:13" x14ac:dyDescent="0.25">
      <c r="B11">
        <v>506</v>
      </c>
      <c r="C11">
        <v>51.558</v>
      </c>
      <c r="D11">
        <f t="shared" si="3"/>
        <v>554.97031199999992</v>
      </c>
      <c r="F11" s="17">
        <v>4480000</v>
      </c>
      <c r="G11">
        <f t="shared" si="0"/>
        <v>8072.5038855772173</v>
      </c>
      <c r="I11">
        <v>268800</v>
      </c>
      <c r="J11">
        <v>30000</v>
      </c>
      <c r="K11">
        <f t="shared" si="1"/>
        <v>4778800</v>
      </c>
      <c r="M11">
        <f t="shared" si="2"/>
        <v>8610.9110643741988</v>
      </c>
    </row>
    <row r="12" spans="2:13" x14ac:dyDescent="0.25">
      <c r="B12">
        <v>504</v>
      </c>
      <c r="C12">
        <v>37.006999999999998</v>
      </c>
      <c r="D12">
        <f t="shared" si="3"/>
        <v>398.34334799999993</v>
      </c>
      <c r="F12" s="17">
        <v>4490000</v>
      </c>
      <c r="G12">
        <f t="shared" si="0"/>
        <v>11271.683141047459</v>
      </c>
      <c r="I12">
        <v>269400</v>
      </c>
      <c r="J12">
        <v>30000</v>
      </c>
      <c r="K12">
        <f t="shared" si="1"/>
        <v>4789400</v>
      </c>
      <c r="M12">
        <f t="shared" si="2"/>
        <v>12023.296043593029</v>
      </c>
    </row>
    <row r="13" spans="2:13" x14ac:dyDescent="0.25">
      <c r="B13">
        <v>908</v>
      </c>
      <c r="C13">
        <v>60.444000000000003</v>
      </c>
      <c r="D13">
        <f t="shared" si="3"/>
        <v>650.61921599999994</v>
      </c>
      <c r="F13" s="17">
        <v>4499000</v>
      </c>
      <c r="G13">
        <f t="shared" si="0"/>
        <v>6914.9510026153312</v>
      </c>
      <c r="I13">
        <v>270000</v>
      </c>
      <c r="J13">
        <v>30000</v>
      </c>
      <c r="K13">
        <f t="shared" si="1"/>
        <v>4799000</v>
      </c>
      <c r="M13">
        <f t="shared" si="2"/>
        <v>7376.0502026119075</v>
      </c>
    </row>
    <row r="14" spans="2:13" x14ac:dyDescent="0.25">
      <c r="B14">
        <v>703</v>
      </c>
      <c r="C14">
        <v>33.56</v>
      </c>
      <c r="D14">
        <f t="shared" si="3"/>
        <v>361.23984000000002</v>
      </c>
      <c r="F14" s="17">
        <v>3100000</v>
      </c>
      <c r="G14">
        <f t="shared" si="0"/>
        <v>8581.5562314499966</v>
      </c>
      <c r="I14">
        <v>186000</v>
      </c>
      <c r="J14">
        <v>30000</v>
      </c>
      <c r="K14">
        <f t="shared" si="1"/>
        <v>3316000</v>
      </c>
      <c r="M14">
        <f t="shared" si="2"/>
        <v>9179.4969237058685</v>
      </c>
    </row>
    <row r="15" spans="2:13" x14ac:dyDescent="0.25">
      <c r="D15">
        <f t="shared" si="3"/>
        <v>0</v>
      </c>
      <c r="G15" t="e">
        <f t="shared" si="0"/>
        <v>#DIV/0!</v>
      </c>
      <c r="K15">
        <f t="shared" si="1"/>
        <v>0</v>
      </c>
      <c r="M15" t="e">
        <f t="shared" si="2"/>
        <v>#DIV/0!</v>
      </c>
    </row>
    <row r="16" spans="2:13" x14ac:dyDescent="0.25">
      <c r="D16">
        <f t="shared" si="3"/>
        <v>0</v>
      </c>
      <c r="G16" t="e">
        <f t="shared" si="0"/>
        <v>#DIV/0!</v>
      </c>
      <c r="K16">
        <f t="shared" si="1"/>
        <v>0</v>
      </c>
      <c r="M16" t="e">
        <f t="shared" si="2"/>
        <v>#DIV/0!</v>
      </c>
    </row>
    <row r="17" spans="4:13" x14ac:dyDescent="0.25">
      <c r="D17">
        <f t="shared" si="3"/>
        <v>0</v>
      </c>
      <c r="G17" t="e">
        <f t="shared" si="0"/>
        <v>#DIV/0!</v>
      </c>
      <c r="K17">
        <f t="shared" si="1"/>
        <v>0</v>
      </c>
      <c r="M17" t="e">
        <f t="shared" si="2"/>
        <v>#DIV/0!</v>
      </c>
    </row>
    <row r="18" spans="4:13" x14ac:dyDescent="0.25">
      <c r="D18">
        <f t="shared" si="3"/>
        <v>0</v>
      </c>
      <c r="G18" t="e">
        <f t="shared" si="0"/>
        <v>#DIV/0!</v>
      </c>
      <c r="K18">
        <f t="shared" si="1"/>
        <v>0</v>
      </c>
      <c r="M18" t="e">
        <f t="shared" si="2"/>
        <v>#DIV/0!</v>
      </c>
    </row>
    <row r="19" spans="4:13" x14ac:dyDescent="0.25">
      <c r="D19">
        <f t="shared" si="3"/>
        <v>0</v>
      </c>
      <c r="G19" t="e">
        <f t="shared" si="0"/>
        <v>#DIV/0!</v>
      </c>
      <c r="K19">
        <f t="shared" si="1"/>
        <v>0</v>
      </c>
      <c r="M19" t="e">
        <f t="shared" si="2"/>
        <v>#DIV/0!</v>
      </c>
    </row>
    <row r="20" spans="4:13" x14ac:dyDescent="0.25">
      <c r="G20" t="e">
        <f t="shared" si="0"/>
        <v>#DIV/0!</v>
      </c>
      <c r="K20">
        <f t="shared" si="1"/>
        <v>0</v>
      </c>
      <c r="M20" t="e">
        <f t="shared" si="2"/>
        <v>#DIV/0!</v>
      </c>
    </row>
    <row r="21" spans="4:13" x14ac:dyDescent="0.25">
      <c r="G21" t="e">
        <f t="shared" si="0"/>
        <v>#DIV/0!</v>
      </c>
      <c r="K21">
        <f t="shared" si="1"/>
        <v>0</v>
      </c>
      <c r="M21" t="e">
        <f t="shared" si="2"/>
        <v>#DIV/0!</v>
      </c>
    </row>
    <row r="22" spans="4:13" x14ac:dyDescent="0.25">
      <c r="G22" t="e">
        <f t="shared" si="0"/>
        <v>#DIV/0!</v>
      </c>
      <c r="K22">
        <f t="shared" si="1"/>
        <v>0</v>
      </c>
      <c r="M22" t="e">
        <f t="shared" si="2"/>
        <v>#DIV/0!</v>
      </c>
    </row>
    <row r="23" spans="4:13" x14ac:dyDescent="0.25">
      <c r="K23">
        <f t="shared" si="1"/>
        <v>0</v>
      </c>
      <c r="M23" t="e">
        <f t="shared" si="2"/>
        <v>#DIV/0!</v>
      </c>
    </row>
    <row r="24" spans="4:13" x14ac:dyDescent="0.25">
      <c r="K24">
        <f t="shared" si="1"/>
        <v>0</v>
      </c>
      <c r="M24" t="e">
        <f t="shared" si="2"/>
        <v>#DIV/0!</v>
      </c>
    </row>
    <row r="25" spans="4:13" x14ac:dyDescent="0.25">
      <c r="K25">
        <f t="shared" si="1"/>
        <v>0</v>
      </c>
      <c r="M25" t="e">
        <f t="shared" si="2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Zenisha Aura</vt:lpstr>
      <vt:lpstr>Zenisha Aura (Sale)</vt:lpstr>
      <vt:lpstr>Zenisha Aura (Rehab)</vt:lpstr>
      <vt:lpstr>Total</vt:lpstr>
      <vt:lpstr>RERA</vt:lpstr>
      <vt:lpstr>Typical Floor</vt:lpstr>
      <vt:lpstr>Same Bldg 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2024-01-01T11:13:54Z</dcterms:modified>
</cp:coreProperties>
</file>