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Zenisha Luxuria\"/>
    </mc:Choice>
  </mc:AlternateContent>
  <xr:revisionPtr revIDLastSave="0" documentId="13_ncr:1_{CA4EA49F-112C-421D-A41C-A9262ECD801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Zenisha Luxuria" sheetId="87" r:id="rId1"/>
    <sheet name="Zenisha Luxuria (Sale)" sheetId="91" r:id="rId2"/>
    <sheet name="Zenisha Luxuria (Rehab)" sheetId="90" r:id="rId3"/>
    <sheet name="Total" sheetId="79" r:id="rId4"/>
    <sheet name="RERA" sheetId="80" r:id="rId5"/>
    <sheet name="Typical Floor" sheetId="85" r:id="rId6"/>
    <sheet name="Rates" sheetId="88" r:id="rId7"/>
  </sheets>
  <definedNames>
    <definedName name="_xlnm._FilterDatabase" localSheetId="4" hidden="1">RERA!#REF!</definedName>
    <definedName name="_xlnm._FilterDatabase" localSheetId="0" hidden="1">'Zenisha Luxuria'!$L$1:$L$120</definedName>
    <definedName name="_xlnm._FilterDatabase" localSheetId="2" hidden="1">'Zenisha Luxuria (Rehab)'!$D$1:$D$62</definedName>
    <definedName name="_xlnm._FilterDatabase" localSheetId="1" hidden="1">'Zenisha Luxuria (Sale)'!$D$2:$D$60</definedName>
  </definedNames>
  <calcPr calcId="191029"/>
</workbook>
</file>

<file path=xl/calcChain.xml><?xml version="1.0" encoding="utf-8"?>
<calcChain xmlns="http://schemas.openxmlformats.org/spreadsheetml/2006/main">
  <c r="I7" i="79" l="1"/>
  <c r="E4" i="79"/>
  <c r="F4" i="79"/>
  <c r="G4" i="79"/>
  <c r="H4" i="79"/>
  <c r="D2" i="79"/>
  <c r="E60" i="91"/>
  <c r="F59" i="91"/>
  <c r="K59" i="91" s="1"/>
  <c r="F58" i="91"/>
  <c r="K58" i="91" s="1"/>
  <c r="F57" i="91"/>
  <c r="K57" i="91" s="1"/>
  <c r="F56" i="91"/>
  <c r="K56" i="91" s="1"/>
  <c r="F55" i="91"/>
  <c r="K55" i="91" s="1"/>
  <c r="F54" i="91"/>
  <c r="K54" i="91" s="1"/>
  <c r="F53" i="91"/>
  <c r="K53" i="91" s="1"/>
  <c r="N52" i="91"/>
  <c r="P52" i="91" s="1"/>
  <c r="F52" i="91"/>
  <c r="K52" i="91" s="1"/>
  <c r="F51" i="91"/>
  <c r="K51" i="91" s="1"/>
  <c r="F50" i="91"/>
  <c r="K50" i="91" s="1"/>
  <c r="F49" i="91"/>
  <c r="K49" i="91" s="1"/>
  <c r="F48" i="91"/>
  <c r="K48" i="91" s="1"/>
  <c r="F47" i="91"/>
  <c r="K47" i="91" s="1"/>
  <c r="F46" i="91"/>
  <c r="K46" i="91" s="1"/>
  <c r="F45" i="91"/>
  <c r="K45" i="91" s="1"/>
  <c r="F44" i="91"/>
  <c r="K44" i="91" s="1"/>
  <c r="F43" i="91"/>
  <c r="K43" i="91" s="1"/>
  <c r="F42" i="91"/>
  <c r="K42" i="91" s="1"/>
  <c r="F41" i="91"/>
  <c r="K41" i="91" s="1"/>
  <c r="F40" i="91"/>
  <c r="K40" i="91" s="1"/>
  <c r="F39" i="91"/>
  <c r="K39" i="91" s="1"/>
  <c r="F38" i="91"/>
  <c r="K38" i="91" s="1"/>
  <c r="F37" i="91"/>
  <c r="K37" i="91" s="1"/>
  <c r="F36" i="91"/>
  <c r="K36" i="91" s="1"/>
  <c r="F35" i="91"/>
  <c r="K35" i="91" s="1"/>
  <c r="F34" i="91"/>
  <c r="K34" i="91" s="1"/>
  <c r="F33" i="91"/>
  <c r="K33" i="91" s="1"/>
  <c r="F32" i="91"/>
  <c r="K32" i="91" s="1"/>
  <c r="F31" i="91"/>
  <c r="K31" i="91" s="1"/>
  <c r="F30" i="91"/>
  <c r="K30" i="91" s="1"/>
  <c r="F29" i="91"/>
  <c r="K29" i="91" s="1"/>
  <c r="F28" i="91"/>
  <c r="K28" i="91" s="1"/>
  <c r="F27" i="91"/>
  <c r="K27" i="91" s="1"/>
  <c r="F26" i="91"/>
  <c r="K26" i="91" s="1"/>
  <c r="F25" i="91"/>
  <c r="K25" i="91" s="1"/>
  <c r="F24" i="91"/>
  <c r="K24" i="91" s="1"/>
  <c r="F23" i="91"/>
  <c r="K23" i="91" s="1"/>
  <c r="F22" i="91"/>
  <c r="K22" i="91" s="1"/>
  <c r="F21" i="91"/>
  <c r="K21" i="91" s="1"/>
  <c r="F20" i="91"/>
  <c r="K20" i="91" s="1"/>
  <c r="F19" i="91"/>
  <c r="K19" i="91" s="1"/>
  <c r="F18" i="91"/>
  <c r="K18" i="91" s="1"/>
  <c r="F17" i="91"/>
  <c r="K17" i="91" s="1"/>
  <c r="F16" i="91"/>
  <c r="K16" i="91" s="1"/>
  <c r="F15" i="91"/>
  <c r="K15" i="91" s="1"/>
  <c r="F14" i="91"/>
  <c r="K14" i="91" s="1"/>
  <c r="F13" i="91"/>
  <c r="K13" i="91" s="1"/>
  <c r="F12" i="91"/>
  <c r="K12" i="91" s="1"/>
  <c r="F11" i="91"/>
  <c r="K11" i="91" s="1"/>
  <c r="F10" i="91"/>
  <c r="K10" i="91" s="1"/>
  <c r="F9" i="91"/>
  <c r="K9" i="91" s="1"/>
  <c r="F8" i="91"/>
  <c r="K8" i="91" s="1"/>
  <c r="F7" i="91"/>
  <c r="K7" i="91" s="1"/>
  <c r="F6" i="91"/>
  <c r="K6" i="91" s="1"/>
  <c r="F5" i="91"/>
  <c r="K5" i="91" s="1"/>
  <c r="F4" i="91"/>
  <c r="K4" i="91" s="1"/>
  <c r="M3" i="91"/>
  <c r="F3" i="91"/>
  <c r="K3" i="91" s="1"/>
  <c r="F2" i="91"/>
  <c r="K2" i="91" s="1"/>
  <c r="D3" i="79"/>
  <c r="D4" i="79" s="1"/>
  <c r="E54" i="90"/>
  <c r="I53" i="90"/>
  <c r="J53" i="90" s="1"/>
  <c r="F53" i="90"/>
  <c r="K53" i="90" s="1"/>
  <c r="I52" i="90"/>
  <c r="J52" i="90" s="1"/>
  <c r="F52" i="90"/>
  <c r="K52" i="90" s="1"/>
  <c r="I51" i="90"/>
  <c r="J51" i="90" s="1"/>
  <c r="F51" i="90"/>
  <c r="K51" i="90" s="1"/>
  <c r="I50" i="90"/>
  <c r="J50" i="90" s="1"/>
  <c r="F50" i="90"/>
  <c r="K50" i="90" s="1"/>
  <c r="I49" i="90"/>
  <c r="J49" i="90" s="1"/>
  <c r="F49" i="90"/>
  <c r="K49" i="90" s="1"/>
  <c r="I48" i="90"/>
  <c r="J48" i="90" s="1"/>
  <c r="F48" i="90"/>
  <c r="K48" i="90" s="1"/>
  <c r="I47" i="90"/>
  <c r="J47" i="90" s="1"/>
  <c r="F47" i="90"/>
  <c r="K47" i="90" s="1"/>
  <c r="I46" i="90"/>
  <c r="J46" i="90" s="1"/>
  <c r="F46" i="90"/>
  <c r="K46" i="90" s="1"/>
  <c r="I45" i="90"/>
  <c r="J45" i="90" s="1"/>
  <c r="F45" i="90"/>
  <c r="K45" i="90" s="1"/>
  <c r="I44" i="90"/>
  <c r="J44" i="90" s="1"/>
  <c r="F44" i="90"/>
  <c r="K44" i="90" s="1"/>
  <c r="I43" i="90"/>
  <c r="J43" i="90" s="1"/>
  <c r="F43" i="90"/>
  <c r="K43" i="90" s="1"/>
  <c r="I42" i="90"/>
  <c r="J42" i="90" s="1"/>
  <c r="F42" i="90"/>
  <c r="K42" i="90" s="1"/>
  <c r="I41" i="90"/>
  <c r="J41" i="90" s="1"/>
  <c r="F41" i="90"/>
  <c r="K41" i="90" s="1"/>
  <c r="I40" i="90"/>
  <c r="J40" i="90" s="1"/>
  <c r="F40" i="90"/>
  <c r="K40" i="90" s="1"/>
  <c r="I39" i="90"/>
  <c r="J39" i="90" s="1"/>
  <c r="F39" i="90"/>
  <c r="K39" i="90" s="1"/>
  <c r="I38" i="90"/>
  <c r="J38" i="90" s="1"/>
  <c r="F38" i="90"/>
  <c r="K38" i="90" s="1"/>
  <c r="I37" i="90"/>
  <c r="J37" i="90" s="1"/>
  <c r="F37" i="90"/>
  <c r="K37" i="90" s="1"/>
  <c r="I36" i="90"/>
  <c r="J36" i="90" s="1"/>
  <c r="F36" i="90"/>
  <c r="K36" i="90" s="1"/>
  <c r="I35" i="90"/>
  <c r="J35" i="90" s="1"/>
  <c r="F35" i="90"/>
  <c r="K35" i="90" s="1"/>
  <c r="I34" i="90"/>
  <c r="J34" i="90" s="1"/>
  <c r="F34" i="90"/>
  <c r="K34" i="90" s="1"/>
  <c r="I33" i="90"/>
  <c r="J33" i="90" s="1"/>
  <c r="F33" i="90"/>
  <c r="K33" i="90" s="1"/>
  <c r="I32" i="90"/>
  <c r="J32" i="90" s="1"/>
  <c r="F32" i="90"/>
  <c r="K32" i="90" s="1"/>
  <c r="I31" i="90"/>
  <c r="J31" i="90" s="1"/>
  <c r="F31" i="90"/>
  <c r="K31" i="90" s="1"/>
  <c r="I30" i="90"/>
  <c r="J30" i="90" s="1"/>
  <c r="F30" i="90"/>
  <c r="K30" i="90" s="1"/>
  <c r="I29" i="90"/>
  <c r="J29" i="90" s="1"/>
  <c r="F29" i="90"/>
  <c r="K29" i="90" s="1"/>
  <c r="I28" i="90"/>
  <c r="J28" i="90" s="1"/>
  <c r="F28" i="90"/>
  <c r="K28" i="90" s="1"/>
  <c r="I27" i="90"/>
  <c r="J27" i="90" s="1"/>
  <c r="F27" i="90"/>
  <c r="K27" i="90" s="1"/>
  <c r="I26" i="90"/>
  <c r="J26" i="90" s="1"/>
  <c r="F26" i="90"/>
  <c r="K26" i="90" s="1"/>
  <c r="I25" i="90"/>
  <c r="J25" i="90" s="1"/>
  <c r="F25" i="90"/>
  <c r="K25" i="90" s="1"/>
  <c r="I24" i="90"/>
  <c r="J24" i="90" s="1"/>
  <c r="F24" i="90"/>
  <c r="K24" i="90" s="1"/>
  <c r="I23" i="90"/>
  <c r="J23" i="90" s="1"/>
  <c r="F23" i="90"/>
  <c r="K23" i="90" s="1"/>
  <c r="I22" i="90"/>
  <c r="J22" i="90" s="1"/>
  <c r="F22" i="90"/>
  <c r="K22" i="90" s="1"/>
  <c r="I21" i="90"/>
  <c r="J21" i="90" s="1"/>
  <c r="F21" i="90"/>
  <c r="K21" i="90" s="1"/>
  <c r="I20" i="90"/>
  <c r="J20" i="90" s="1"/>
  <c r="F20" i="90"/>
  <c r="K20" i="90" s="1"/>
  <c r="I19" i="90"/>
  <c r="J19" i="90" s="1"/>
  <c r="F19" i="90"/>
  <c r="K19" i="90" s="1"/>
  <c r="I18" i="90"/>
  <c r="J18" i="90" s="1"/>
  <c r="F18" i="90"/>
  <c r="K18" i="90" s="1"/>
  <c r="I17" i="90"/>
  <c r="J17" i="90" s="1"/>
  <c r="F17" i="90"/>
  <c r="K17" i="90" s="1"/>
  <c r="I16" i="90"/>
  <c r="J16" i="90" s="1"/>
  <c r="F16" i="90"/>
  <c r="K16" i="90" s="1"/>
  <c r="I15" i="90"/>
  <c r="J15" i="90" s="1"/>
  <c r="F15" i="90"/>
  <c r="K15" i="90" s="1"/>
  <c r="I14" i="90"/>
  <c r="J14" i="90" s="1"/>
  <c r="F14" i="90"/>
  <c r="K14" i="90" s="1"/>
  <c r="I13" i="90"/>
  <c r="J13" i="90" s="1"/>
  <c r="F13" i="90"/>
  <c r="K13" i="90" s="1"/>
  <c r="I12" i="90"/>
  <c r="J12" i="90" s="1"/>
  <c r="F12" i="90"/>
  <c r="K12" i="90" s="1"/>
  <c r="I11" i="90"/>
  <c r="J11" i="90" s="1"/>
  <c r="F11" i="90"/>
  <c r="K11" i="90" s="1"/>
  <c r="I10" i="90"/>
  <c r="J10" i="90" s="1"/>
  <c r="F10" i="90"/>
  <c r="K10" i="90" s="1"/>
  <c r="I9" i="90"/>
  <c r="J9" i="90" s="1"/>
  <c r="F9" i="90"/>
  <c r="K9" i="90" s="1"/>
  <c r="I8" i="90"/>
  <c r="J8" i="90" s="1"/>
  <c r="F8" i="90"/>
  <c r="K8" i="90" s="1"/>
  <c r="I7" i="90"/>
  <c r="J7" i="90" s="1"/>
  <c r="F7" i="90"/>
  <c r="K7" i="90" s="1"/>
  <c r="I6" i="90"/>
  <c r="J6" i="90" s="1"/>
  <c r="F6" i="90"/>
  <c r="K6" i="90" s="1"/>
  <c r="I5" i="90"/>
  <c r="J5" i="90" s="1"/>
  <c r="F5" i="90"/>
  <c r="K5" i="90" s="1"/>
  <c r="I4" i="90"/>
  <c r="J4" i="90" s="1"/>
  <c r="F4" i="90"/>
  <c r="K4" i="90" s="1"/>
  <c r="I3" i="90"/>
  <c r="J3" i="90" s="1"/>
  <c r="G3" i="90"/>
  <c r="G4" i="90" s="1"/>
  <c r="G5" i="90" s="1"/>
  <c r="G6" i="90" s="1"/>
  <c r="G7" i="90" s="1"/>
  <c r="G8" i="90" s="1"/>
  <c r="G9" i="90" s="1"/>
  <c r="G10" i="90" s="1"/>
  <c r="G11" i="90" s="1"/>
  <c r="G12" i="90" s="1"/>
  <c r="G13" i="90" s="1"/>
  <c r="G14" i="90" s="1"/>
  <c r="G15" i="90" s="1"/>
  <c r="G16" i="90" s="1"/>
  <c r="G17" i="90" s="1"/>
  <c r="G18" i="90" s="1"/>
  <c r="G19" i="90" s="1"/>
  <c r="G20" i="90" s="1"/>
  <c r="G21" i="90" s="1"/>
  <c r="G22" i="90" s="1"/>
  <c r="G23" i="90" s="1"/>
  <c r="G24" i="90" s="1"/>
  <c r="G25" i="90" s="1"/>
  <c r="G26" i="90" s="1"/>
  <c r="G27" i="90" s="1"/>
  <c r="G28" i="90" s="1"/>
  <c r="G29" i="90" s="1"/>
  <c r="G30" i="90" s="1"/>
  <c r="G31" i="90" s="1"/>
  <c r="G32" i="90" s="1"/>
  <c r="G33" i="90" s="1"/>
  <c r="G34" i="90" s="1"/>
  <c r="G35" i="90" s="1"/>
  <c r="G36" i="90" s="1"/>
  <c r="G37" i="90" s="1"/>
  <c r="G38" i="90" s="1"/>
  <c r="G39" i="90" s="1"/>
  <c r="G40" i="90" s="1"/>
  <c r="G41" i="90" s="1"/>
  <c r="G42" i="90" s="1"/>
  <c r="G43" i="90" s="1"/>
  <c r="G44" i="90" s="1"/>
  <c r="G45" i="90" s="1"/>
  <c r="G46" i="90" s="1"/>
  <c r="G47" i="90" s="1"/>
  <c r="F3" i="90"/>
  <c r="K3" i="90" s="1"/>
  <c r="I2" i="90"/>
  <c r="F2" i="90"/>
  <c r="K2" i="90" s="1"/>
  <c r="M49" i="87"/>
  <c r="N98" i="87"/>
  <c r="P98" i="87" s="1"/>
  <c r="G3" i="87"/>
  <c r="I3" i="87" s="1"/>
  <c r="J3" i="87" s="1"/>
  <c r="V30" i="85"/>
  <c r="H2" i="91" l="1"/>
  <c r="K60" i="91"/>
  <c r="F60" i="91"/>
  <c r="J2" i="90"/>
  <c r="K54" i="90"/>
  <c r="F54" i="90"/>
  <c r="G4" i="87"/>
  <c r="F3" i="87"/>
  <c r="K3" i="87" s="1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K47" i="87" s="1"/>
  <c r="F48" i="87"/>
  <c r="K48" i="87" s="1"/>
  <c r="F49" i="87"/>
  <c r="K49" i="87" s="1"/>
  <c r="F50" i="87"/>
  <c r="K50" i="87" s="1"/>
  <c r="F51" i="87"/>
  <c r="K51" i="87" s="1"/>
  <c r="F52" i="87"/>
  <c r="K52" i="87" s="1"/>
  <c r="F53" i="87"/>
  <c r="K53" i="87" s="1"/>
  <c r="F54" i="87"/>
  <c r="K54" i="87" s="1"/>
  <c r="F55" i="87"/>
  <c r="K55" i="87" s="1"/>
  <c r="F56" i="87"/>
  <c r="K56" i="87" s="1"/>
  <c r="F57" i="87"/>
  <c r="K57" i="87" s="1"/>
  <c r="F58" i="87"/>
  <c r="K58" i="87" s="1"/>
  <c r="F59" i="87"/>
  <c r="K59" i="87" s="1"/>
  <c r="F60" i="87"/>
  <c r="K60" i="87" s="1"/>
  <c r="F61" i="87"/>
  <c r="K61" i="87" s="1"/>
  <c r="F62" i="87"/>
  <c r="K62" i="87" s="1"/>
  <c r="F63" i="87"/>
  <c r="K63" i="87" s="1"/>
  <c r="F64" i="87"/>
  <c r="K64" i="87" s="1"/>
  <c r="F65" i="87"/>
  <c r="K65" i="87" s="1"/>
  <c r="F66" i="87"/>
  <c r="K66" i="87" s="1"/>
  <c r="F67" i="87"/>
  <c r="K67" i="87" s="1"/>
  <c r="F68" i="87"/>
  <c r="K68" i="87" s="1"/>
  <c r="F69" i="87"/>
  <c r="K69" i="87" s="1"/>
  <c r="F70" i="87"/>
  <c r="K70" i="87" s="1"/>
  <c r="F71" i="87"/>
  <c r="K71" i="87" s="1"/>
  <c r="F72" i="87"/>
  <c r="K72" i="87" s="1"/>
  <c r="F73" i="87"/>
  <c r="K73" i="87" s="1"/>
  <c r="F74" i="87"/>
  <c r="K74" i="87" s="1"/>
  <c r="F75" i="87"/>
  <c r="K75" i="87" s="1"/>
  <c r="F76" i="87"/>
  <c r="K76" i="87" s="1"/>
  <c r="F77" i="87"/>
  <c r="K77" i="87" s="1"/>
  <c r="F78" i="87"/>
  <c r="K78" i="87" s="1"/>
  <c r="F79" i="87"/>
  <c r="K79" i="87" s="1"/>
  <c r="F80" i="87"/>
  <c r="K80" i="87" s="1"/>
  <c r="F81" i="87"/>
  <c r="K81" i="87" s="1"/>
  <c r="F82" i="87"/>
  <c r="K82" i="87" s="1"/>
  <c r="F83" i="87"/>
  <c r="K83" i="87" s="1"/>
  <c r="F84" i="87"/>
  <c r="K84" i="87" s="1"/>
  <c r="F85" i="87"/>
  <c r="K85" i="87" s="1"/>
  <c r="F86" i="87"/>
  <c r="K86" i="87" s="1"/>
  <c r="F87" i="87"/>
  <c r="K87" i="87" s="1"/>
  <c r="F88" i="87"/>
  <c r="K88" i="87" s="1"/>
  <c r="F89" i="87"/>
  <c r="K89" i="87" s="1"/>
  <c r="F90" i="87"/>
  <c r="K90" i="87" s="1"/>
  <c r="F91" i="87"/>
  <c r="K91" i="87" s="1"/>
  <c r="F92" i="87"/>
  <c r="K92" i="87" s="1"/>
  <c r="F93" i="87"/>
  <c r="K93" i="87" s="1"/>
  <c r="F94" i="87"/>
  <c r="K94" i="87" s="1"/>
  <c r="F95" i="87"/>
  <c r="K95" i="87" s="1"/>
  <c r="F96" i="87"/>
  <c r="K96" i="87" s="1"/>
  <c r="F97" i="87"/>
  <c r="K97" i="87" s="1"/>
  <c r="F98" i="87"/>
  <c r="K98" i="87" s="1"/>
  <c r="F99" i="87"/>
  <c r="K99" i="87" s="1"/>
  <c r="F100" i="87"/>
  <c r="K100" i="87" s="1"/>
  <c r="F101" i="87"/>
  <c r="K101" i="87" s="1"/>
  <c r="F102" i="87"/>
  <c r="K102" i="87" s="1"/>
  <c r="F103" i="87"/>
  <c r="K103" i="87" s="1"/>
  <c r="F104" i="87"/>
  <c r="K104" i="87" s="1"/>
  <c r="F105" i="87"/>
  <c r="K105" i="87" s="1"/>
  <c r="F106" i="87"/>
  <c r="K106" i="87" s="1"/>
  <c r="F107" i="87"/>
  <c r="K107" i="87" s="1"/>
  <c r="F108" i="87"/>
  <c r="K108" i="87" s="1"/>
  <c r="F109" i="87"/>
  <c r="K109" i="87" s="1"/>
  <c r="F110" i="87"/>
  <c r="K110" i="87" s="1"/>
  <c r="F111" i="87"/>
  <c r="K111" i="87" s="1"/>
  <c r="F2" i="87"/>
  <c r="S27" i="85"/>
  <c r="S26" i="85"/>
  <c r="S25" i="85"/>
  <c r="S24" i="85"/>
  <c r="S23" i="85"/>
  <c r="S22" i="85"/>
  <c r="S21" i="85"/>
  <c r="S20" i="85"/>
  <c r="S19" i="85"/>
  <c r="S18" i="85"/>
  <c r="S29" i="85"/>
  <c r="S30" i="85"/>
  <c r="S31" i="85"/>
  <c r="S32" i="85"/>
  <c r="S33" i="85"/>
  <c r="S34" i="85"/>
  <c r="S35" i="85"/>
  <c r="S36" i="85"/>
  <c r="S37" i="85"/>
  <c r="S38" i="85"/>
  <c r="S39" i="85"/>
  <c r="S28" i="85"/>
  <c r="AH23" i="80"/>
  <c r="AG17" i="80"/>
  <c r="AG18" i="80"/>
  <c r="AG19" i="80"/>
  <c r="AG20" i="80"/>
  <c r="AG21" i="80"/>
  <c r="AG22" i="80"/>
  <c r="AG16" i="80"/>
  <c r="I6" i="79"/>
  <c r="I2" i="91" l="1"/>
  <c r="H3" i="91"/>
  <c r="I3" i="91" s="1"/>
  <c r="J3" i="91" s="1"/>
  <c r="I4" i="87"/>
  <c r="J4" i="87" s="1"/>
  <c r="G5" i="87"/>
  <c r="L2" i="88"/>
  <c r="J2" i="88"/>
  <c r="I2" i="88"/>
  <c r="E112" i="87"/>
  <c r="J8" i="88"/>
  <c r="I8" i="88"/>
  <c r="H8" i="88"/>
  <c r="H4" i="91" l="1"/>
  <c r="J2" i="91"/>
  <c r="I5" i="87"/>
  <c r="J5" i="87" s="1"/>
  <c r="G6" i="87"/>
  <c r="I4" i="91" l="1"/>
  <c r="H5" i="91"/>
  <c r="I5" i="91" s="1"/>
  <c r="J5" i="91" s="1"/>
  <c r="I6" i="87"/>
  <c r="J6" i="87" s="1"/>
  <c r="G7" i="87"/>
  <c r="K2" i="87"/>
  <c r="I2" i="87"/>
  <c r="H6" i="91" l="1"/>
  <c r="I6" i="91" s="1"/>
  <c r="J6" i="91" s="1"/>
  <c r="J4" i="91"/>
  <c r="G8" i="87"/>
  <c r="I7" i="87"/>
  <c r="J7" i="87" s="1"/>
  <c r="F112" i="87"/>
  <c r="K112" i="87"/>
  <c r="H7" i="91" l="1"/>
  <c r="I7" i="91" s="1"/>
  <c r="J7" i="91" s="1"/>
  <c r="I8" i="87"/>
  <c r="J8" i="87" s="1"/>
  <c r="G9" i="87"/>
  <c r="J2" i="87"/>
  <c r="H8" i="91" l="1"/>
  <c r="I8" i="91" s="1"/>
  <c r="J8" i="91" s="1"/>
  <c r="I9" i="87"/>
  <c r="J9" i="87" s="1"/>
  <c r="G10" i="87"/>
  <c r="H9" i="91" l="1"/>
  <c r="I9" i="91" s="1"/>
  <c r="J9" i="91" s="1"/>
  <c r="I10" i="87"/>
  <c r="J10" i="87" s="1"/>
  <c r="G11" i="87"/>
  <c r="H10" i="91" l="1"/>
  <c r="I10" i="91" s="1"/>
  <c r="J10" i="91" s="1"/>
  <c r="G12" i="87"/>
  <c r="I11" i="87"/>
  <c r="J11" i="87" s="1"/>
  <c r="H11" i="91" l="1"/>
  <c r="I11" i="91" s="1"/>
  <c r="J11" i="91" s="1"/>
  <c r="I12" i="87"/>
  <c r="J12" i="87" s="1"/>
  <c r="G13" i="87"/>
  <c r="H12" i="91" l="1"/>
  <c r="I12" i="91" s="1"/>
  <c r="J12" i="91" s="1"/>
  <c r="I13" i="87"/>
  <c r="J13" i="87" s="1"/>
  <c r="G14" i="87"/>
  <c r="H13" i="91" l="1"/>
  <c r="I13" i="91" s="1"/>
  <c r="J13" i="91" s="1"/>
  <c r="I14" i="87"/>
  <c r="J14" i="87" s="1"/>
  <c r="G15" i="87"/>
  <c r="H14" i="91" l="1"/>
  <c r="I14" i="91" s="1"/>
  <c r="J14" i="91" s="1"/>
  <c r="G16" i="87"/>
  <c r="I15" i="87"/>
  <c r="J15" i="87" s="1"/>
  <c r="H15" i="91" l="1"/>
  <c r="I15" i="91" s="1"/>
  <c r="J15" i="91" s="1"/>
  <c r="I16" i="87"/>
  <c r="J16" i="87" s="1"/>
  <c r="G17" i="87"/>
  <c r="H16" i="91" l="1"/>
  <c r="I16" i="91" s="1"/>
  <c r="J16" i="91" s="1"/>
  <c r="I17" i="87"/>
  <c r="J17" i="87" s="1"/>
  <c r="G18" i="87"/>
  <c r="H17" i="91" l="1"/>
  <c r="I17" i="91" s="1"/>
  <c r="J17" i="91" s="1"/>
  <c r="I18" i="87"/>
  <c r="J18" i="87" s="1"/>
  <c r="G19" i="87"/>
  <c r="H18" i="91" l="1"/>
  <c r="I18" i="91" s="1"/>
  <c r="J18" i="91" s="1"/>
  <c r="G20" i="87"/>
  <c r="I19" i="87"/>
  <c r="J19" i="87" s="1"/>
  <c r="H19" i="91" l="1"/>
  <c r="I19" i="91" s="1"/>
  <c r="J19" i="91" s="1"/>
  <c r="G21" i="87"/>
  <c r="I20" i="87"/>
  <c r="J20" i="87" s="1"/>
  <c r="H20" i="91" l="1"/>
  <c r="I20" i="91" s="1"/>
  <c r="J20" i="91" s="1"/>
  <c r="I21" i="87"/>
  <c r="J21" i="87" s="1"/>
  <c r="G22" i="87"/>
  <c r="H21" i="91" l="1"/>
  <c r="I21" i="91" s="1"/>
  <c r="J21" i="91" s="1"/>
  <c r="I22" i="87"/>
  <c r="J22" i="87" s="1"/>
  <c r="G23" i="87"/>
  <c r="H22" i="91" l="1"/>
  <c r="I22" i="91" s="1"/>
  <c r="J22" i="91" s="1"/>
  <c r="I23" i="87"/>
  <c r="J23" i="87" s="1"/>
  <c r="G24" i="87"/>
  <c r="H23" i="91" l="1"/>
  <c r="I23" i="91" s="1"/>
  <c r="J23" i="91" s="1"/>
  <c r="I24" i="87"/>
  <c r="J24" i="87" s="1"/>
  <c r="G25" i="87"/>
  <c r="H24" i="91" l="1"/>
  <c r="I24" i="91" s="1"/>
  <c r="J24" i="91" s="1"/>
  <c r="G26" i="87"/>
  <c r="I25" i="87"/>
  <c r="J25" i="87" s="1"/>
  <c r="H25" i="91" l="1"/>
  <c r="I25" i="91" s="1"/>
  <c r="J25" i="91" s="1"/>
  <c r="G27" i="87"/>
  <c r="I26" i="87"/>
  <c r="J26" i="87" s="1"/>
  <c r="H26" i="91" l="1"/>
  <c r="I26" i="91" s="1"/>
  <c r="J26" i="91" s="1"/>
  <c r="I27" i="87"/>
  <c r="J27" i="87" s="1"/>
  <c r="G28" i="87"/>
  <c r="H27" i="91" l="1"/>
  <c r="I27" i="91" s="1"/>
  <c r="J27" i="91" s="1"/>
  <c r="I28" i="87"/>
  <c r="J28" i="87" s="1"/>
  <c r="G29" i="87"/>
  <c r="H28" i="91" l="1"/>
  <c r="I28" i="91" s="1"/>
  <c r="J28" i="91" s="1"/>
  <c r="G30" i="87"/>
  <c r="I29" i="87"/>
  <c r="J29" i="87" s="1"/>
  <c r="H29" i="91" l="1"/>
  <c r="I29" i="91" s="1"/>
  <c r="J29" i="91" s="1"/>
  <c r="I30" i="87"/>
  <c r="J30" i="87" s="1"/>
  <c r="G31" i="87"/>
  <c r="H30" i="91" l="1"/>
  <c r="I30" i="91" s="1"/>
  <c r="J30" i="91" s="1"/>
  <c r="G32" i="87"/>
  <c r="I31" i="87"/>
  <c r="J31" i="87" s="1"/>
  <c r="H31" i="91" l="1"/>
  <c r="I31" i="91" s="1"/>
  <c r="J31" i="91" s="1"/>
  <c r="G33" i="87"/>
  <c r="I32" i="87"/>
  <c r="J32" i="87" s="1"/>
  <c r="H32" i="91" l="1"/>
  <c r="I32" i="91" s="1"/>
  <c r="J32" i="91" s="1"/>
  <c r="G34" i="87"/>
  <c r="I33" i="87"/>
  <c r="J33" i="87" s="1"/>
  <c r="H33" i="91" l="1"/>
  <c r="I33" i="91" s="1"/>
  <c r="J33" i="91" s="1"/>
  <c r="G35" i="87"/>
  <c r="I34" i="87"/>
  <c r="J34" i="87" s="1"/>
  <c r="H34" i="91" l="1"/>
  <c r="I34" i="91" s="1"/>
  <c r="J34" i="91" s="1"/>
  <c r="G36" i="87"/>
  <c r="I35" i="87"/>
  <c r="J35" i="87" s="1"/>
  <c r="H35" i="91" l="1"/>
  <c r="I35" i="91" s="1"/>
  <c r="J35" i="91" s="1"/>
  <c r="G37" i="87"/>
  <c r="I36" i="87"/>
  <c r="J36" i="87" s="1"/>
  <c r="H36" i="91" l="1"/>
  <c r="I36" i="91" s="1"/>
  <c r="J36" i="91" s="1"/>
  <c r="I37" i="87"/>
  <c r="J37" i="87" s="1"/>
  <c r="G38" i="87"/>
  <c r="H37" i="91" l="1"/>
  <c r="I37" i="91" s="1"/>
  <c r="J37" i="91" s="1"/>
  <c r="G39" i="87"/>
  <c r="I38" i="87"/>
  <c r="J38" i="87" s="1"/>
  <c r="H38" i="91" l="1"/>
  <c r="I38" i="91" s="1"/>
  <c r="J38" i="91" s="1"/>
  <c r="I39" i="87"/>
  <c r="J39" i="87" s="1"/>
  <c r="G40" i="87"/>
  <c r="H39" i="91" l="1"/>
  <c r="I39" i="91" s="1"/>
  <c r="J39" i="91" s="1"/>
  <c r="I40" i="87"/>
  <c r="J40" i="87" s="1"/>
  <c r="G41" i="87"/>
  <c r="H40" i="91" l="1"/>
  <c r="I40" i="91" s="1"/>
  <c r="J40" i="91" s="1"/>
  <c r="G42" i="87"/>
  <c r="I41" i="87"/>
  <c r="J41" i="87" s="1"/>
  <c r="H41" i="91" l="1"/>
  <c r="I41" i="91" s="1"/>
  <c r="J41" i="91" s="1"/>
  <c r="I42" i="87"/>
  <c r="J42" i="87" s="1"/>
  <c r="G43" i="87"/>
  <c r="H42" i="91" l="1"/>
  <c r="I42" i="91" s="1"/>
  <c r="J42" i="91" s="1"/>
  <c r="G44" i="87"/>
  <c r="I43" i="87"/>
  <c r="J43" i="87" s="1"/>
  <c r="H43" i="91" l="1"/>
  <c r="I43" i="91" s="1"/>
  <c r="J43" i="91" s="1"/>
  <c r="G45" i="87"/>
  <c r="I44" i="87"/>
  <c r="J44" i="87" s="1"/>
  <c r="H44" i="91" l="1"/>
  <c r="I44" i="91" s="1"/>
  <c r="J44" i="91" s="1"/>
  <c r="G46" i="87"/>
  <c r="I45" i="87"/>
  <c r="J45" i="87" s="1"/>
  <c r="H45" i="91" l="1"/>
  <c r="I45" i="91" s="1"/>
  <c r="J45" i="91" s="1"/>
  <c r="I46" i="87"/>
  <c r="J46" i="87" s="1"/>
  <c r="G47" i="87"/>
  <c r="H46" i="91" l="1"/>
  <c r="I46" i="91" s="1"/>
  <c r="J46" i="91" s="1"/>
  <c r="I47" i="87"/>
  <c r="J47" i="87" s="1"/>
  <c r="G48" i="87"/>
  <c r="H47" i="91" l="1"/>
  <c r="I47" i="91" s="1"/>
  <c r="J47" i="91" s="1"/>
  <c r="H48" i="87"/>
  <c r="I48" i="87" s="1"/>
  <c r="J48" i="87" s="1"/>
  <c r="G49" i="87"/>
  <c r="H48" i="91" l="1"/>
  <c r="I48" i="91" s="1"/>
  <c r="J48" i="91" s="1"/>
  <c r="G50" i="87"/>
  <c r="H49" i="87"/>
  <c r="I49" i="87" s="1"/>
  <c r="J49" i="87" s="1"/>
  <c r="H49" i="91" l="1"/>
  <c r="I49" i="91" s="1"/>
  <c r="J49" i="91" s="1"/>
  <c r="H50" i="87"/>
  <c r="I50" i="87" s="1"/>
  <c r="J50" i="87" s="1"/>
  <c r="G51" i="87"/>
  <c r="H50" i="91" l="1"/>
  <c r="I50" i="91" s="1"/>
  <c r="J50" i="91" s="1"/>
  <c r="H51" i="87"/>
  <c r="I51" i="87" s="1"/>
  <c r="J51" i="87" s="1"/>
  <c r="G52" i="87"/>
  <c r="H51" i="91" l="1"/>
  <c r="I51" i="91" s="1"/>
  <c r="J51" i="91" s="1"/>
  <c r="G53" i="87"/>
  <c r="H52" i="87"/>
  <c r="I52" i="87" s="1"/>
  <c r="J52" i="87" s="1"/>
  <c r="H52" i="91" l="1"/>
  <c r="I52" i="91" s="1"/>
  <c r="J52" i="91" s="1"/>
  <c r="G54" i="87"/>
  <c r="H53" i="87"/>
  <c r="I53" i="87" s="1"/>
  <c r="J53" i="87" s="1"/>
  <c r="H53" i="91" l="1"/>
  <c r="I53" i="91" s="1"/>
  <c r="J53" i="91" s="1"/>
  <c r="H54" i="87"/>
  <c r="I54" i="87" s="1"/>
  <c r="J54" i="87" s="1"/>
  <c r="G55" i="87"/>
  <c r="H54" i="91" l="1"/>
  <c r="I54" i="91" s="1"/>
  <c r="J54" i="91" s="1"/>
  <c r="G48" i="90"/>
  <c r="G49" i="90" s="1"/>
  <c r="G50" i="90" s="1"/>
  <c r="G51" i="90" s="1"/>
  <c r="G52" i="90" s="1"/>
  <c r="G53" i="90" s="1"/>
  <c r="G56" i="87"/>
  <c r="H55" i="87"/>
  <c r="I55" i="87" s="1"/>
  <c r="J55" i="87" s="1"/>
  <c r="H55" i="91" l="1"/>
  <c r="I55" i="91" s="1"/>
  <c r="J55" i="91" s="1"/>
  <c r="H56" i="87"/>
  <c r="I56" i="87" s="1"/>
  <c r="J56" i="87" s="1"/>
  <c r="G57" i="87"/>
  <c r="H56" i="91" l="1"/>
  <c r="I56" i="91" s="1"/>
  <c r="J56" i="91" s="1"/>
  <c r="G58" i="87"/>
  <c r="H57" i="87"/>
  <c r="I57" i="87" s="1"/>
  <c r="J57" i="87" s="1"/>
  <c r="H57" i="91" l="1"/>
  <c r="I57" i="91" s="1"/>
  <c r="J57" i="91" s="1"/>
  <c r="G59" i="87"/>
  <c r="H58" i="87"/>
  <c r="I58" i="87" s="1"/>
  <c r="J58" i="87" s="1"/>
  <c r="H59" i="91" l="1"/>
  <c r="H58" i="91"/>
  <c r="I58" i="91" s="1"/>
  <c r="J58" i="91" s="1"/>
  <c r="G60" i="87"/>
  <c r="H59" i="87"/>
  <c r="I59" i="87" s="1"/>
  <c r="J59" i="87" s="1"/>
  <c r="I59" i="91" l="1"/>
  <c r="H60" i="91"/>
  <c r="H60" i="87"/>
  <c r="I60" i="87" s="1"/>
  <c r="J60" i="87" s="1"/>
  <c r="G61" i="87"/>
  <c r="J59" i="91" l="1"/>
  <c r="I60" i="91"/>
  <c r="G62" i="87"/>
  <c r="H61" i="87"/>
  <c r="I61" i="87" s="1"/>
  <c r="J61" i="87" s="1"/>
  <c r="G63" i="87" l="1"/>
  <c r="H62" i="87"/>
  <c r="I62" i="87" s="1"/>
  <c r="J62" i="87" s="1"/>
  <c r="G64" i="87" l="1"/>
  <c r="H63" i="87"/>
  <c r="I63" i="87" s="1"/>
  <c r="J63" i="87" s="1"/>
  <c r="H64" i="87" l="1"/>
  <c r="I64" i="87" s="1"/>
  <c r="J64" i="87" s="1"/>
  <c r="G65" i="87"/>
  <c r="H65" i="87" l="1"/>
  <c r="I65" i="87" s="1"/>
  <c r="J65" i="87" s="1"/>
  <c r="G66" i="87"/>
  <c r="H66" i="87" l="1"/>
  <c r="I66" i="87" s="1"/>
  <c r="J66" i="87" s="1"/>
  <c r="G67" i="87"/>
  <c r="G68" i="87" l="1"/>
  <c r="H67" i="87"/>
  <c r="I67" i="87" s="1"/>
  <c r="J67" i="87" s="1"/>
  <c r="H54" i="90" l="1"/>
  <c r="G69" i="87"/>
  <c r="H68" i="87"/>
  <c r="I68" i="87" s="1"/>
  <c r="J68" i="87" s="1"/>
  <c r="I54" i="90" l="1"/>
  <c r="H69" i="87"/>
  <c r="I69" i="87" s="1"/>
  <c r="J69" i="87" s="1"/>
  <c r="G70" i="87"/>
  <c r="G71" i="87" l="1"/>
  <c r="H70" i="87"/>
  <c r="I70" i="87" s="1"/>
  <c r="J70" i="87" s="1"/>
  <c r="G72" i="87" l="1"/>
  <c r="H71" i="87"/>
  <c r="I71" i="87" s="1"/>
  <c r="J71" i="87" s="1"/>
  <c r="G73" i="87" l="1"/>
  <c r="H72" i="87"/>
  <c r="I72" i="87" s="1"/>
  <c r="J72" i="87" s="1"/>
  <c r="G74" i="87" l="1"/>
  <c r="H73" i="87"/>
  <c r="I73" i="87" s="1"/>
  <c r="J73" i="87" s="1"/>
  <c r="G75" i="87" l="1"/>
  <c r="H74" i="87"/>
  <c r="I74" i="87" s="1"/>
  <c r="J74" i="87" s="1"/>
  <c r="G76" i="87" l="1"/>
  <c r="H75" i="87"/>
  <c r="I75" i="87" s="1"/>
  <c r="J75" i="87" s="1"/>
  <c r="G77" i="87" l="1"/>
  <c r="H76" i="87"/>
  <c r="I76" i="87" s="1"/>
  <c r="J76" i="87" s="1"/>
  <c r="G78" i="87" l="1"/>
  <c r="H77" i="87"/>
  <c r="I77" i="87" s="1"/>
  <c r="J77" i="87" s="1"/>
  <c r="G79" i="87" l="1"/>
  <c r="H78" i="87"/>
  <c r="I78" i="87" s="1"/>
  <c r="J78" i="87" s="1"/>
  <c r="G80" i="87" l="1"/>
  <c r="H79" i="87"/>
  <c r="I79" i="87" s="1"/>
  <c r="J79" i="87" s="1"/>
  <c r="H80" i="87" l="1"/>
  <c r="I80" i="87" s="1"/>
  <c r="J80" i="87" s="1"/>
  <c r="G81" i="87"/>
  <c r="G82" i="87" l="1"/>
  <c r="H81" i="87"/>
  <c r="I81" i="87" s="1"/>
  <c r="J81" i="87" s="1"/>
  <c r="G83" i="87" l="1"/>
  <c r="H82" i="87"/>
  <c r="I82" i="87" s="1"/>
  <c r="J82" i="87" s="1"/>
  <c r="H83" i="87" l="1"/>
  <c r="I83" i="87" s="1"/>
  <c r="J83" i="87" s="1"/>
  <c r="G84" i="87"/>
  <c r="H84" i="87" l="1"/>
  <c r="I84" i="87" s="1"/>
  <c r="J84" i="87" s="1"/>
  <c r="G85" i="87"/>
  <c r="H85" i="87" l="1"/>
  <c r="I85" i="87" s="1"/>
  <c r="J85" i="87" s="1"/>
  <c r="G86" i="87"/>
  <c r="G87" i="87" l="1"/>
  <c r="H86" i="87"/>
  <c r="I86" i="87" s="1"/>
  <c r="J86" i="87" s="1"/>
  <c r="H87" i="87" l="1"/>
  <c r="I87" i="87" s="1"/>
  <c r="J87" i="87" s="1"/>
  <c r="G88" i="87"/>
  <c r="G89" i="87" l="1"/>
  <c r="H88" i="87"/>
  <c r="I88" i="87" s="1"/>
  <c r="J88" i="87" s="1"/>
  <c r="G90" i="87" l="1"/>
  <c r="H89" i="87"/>
  <c r="I89" i="87" s="1"/>
  <c r="J89" i="87" s="1"/>
  <c r="G91" i="87" l="1"/>
  <c r="H90" i="87"/>
  <c r="I90" i="87" s="1"/>
  <c r="J90" i="87" s="1"/>
  <c r="H91" i="87" l="1"/>
  <c r="I91" i="87" s="1"/>
  <c r="J91" i="87" s="1"/>
  <c r="G92" i="87"/>
  <c r="G93" i="87" l="1"/>
  <c r="H92" i="87"/>
  <c r="I92" i="87" s="1"/>
  <c r="J92" i="87" s="1"/>
  <c r="H93" i="87" l="1"/>
  <c r="I93" i="87" s="1"/>
  <c r="J93" i="87" s="1"/>
  <c r="G94" i="87"/>
  <c r="G95" i="87" l="1"/>
  <c r="H94" i="87"/>
  <c r="I94" i="87" s="1"/>
  <c r="J94" i="87" s="1"/>
  <c r="H95" i="87" l="1"/>
  <c r="I95" i="87" s="1"/>
  <c r="J95" i="87" s="1"/>
  <c r="G96" i="87"/>
  <c r="G97" i="87" l="1"/>
  <c r="H96" i="87"/>
  <c r="I96" i="87" s="1"/>
  <c r="J96" i="87" s="1"/>
  <c r="H97" i="87" l="1"/>
  <c r="I97" i="87" s="1"/>
  <c r="J97" i="87" s="1"/>
  <c r="G98" i="87"/>
  <c r="H98" i="87" l="1"/>
  <c r="I98" i="87" s="1"/>
  <c r="J98" i="87" s="1"/>
  <c r="G99" i="87"/>
  <c r="G100" i="87" l="1"/>
  <c r="H99" i="87"/>
  <c r="I99" i="87" s="1"/>
  <c r="J99" i="87" s="1"/>
  <c r="G101" i="87" l="1"/>
  <c r="H100" i="87"/>
  <c r="I100" i="87" s="1"/>
  <c r="J100" i="87" s="1"/>
  <c r="G102" i="87" l="1"/>
  <c r="I101" i="87"/>
  <c r="J101" i="87" s="1"/>
  <c r="G103" i="87" l="1"/>
  <c r="I102" i="87"/>
  <c r="J102" i="87" s="1"/>
  <c r="G104" i="87" l="1"/>
  <c r="I103" i="87"/>
  <c r="J103" i="87" s="1"/>
  <c r="G105" i="87" l="1"/>
  <c r="I104" i="87"/>
  <c r="J104" i="87" s="1"/>
  <c r="G106" i="87" l="1"/>
  <c r="I105" i="87"/>
  <c r="J105" i="87" s="1"/>
  <c r="I106" i="87" l="1"/>
  <c r="J106" i="87" s="1"/>
  <c r="G107" i="87"/>
  <c r="G108" i="87" s="1"/>
  <c r="H107" i="87" l="1"/>
  <c r="I107" i="87" s="1"/>
  <c r="J107" i="87" s="1"/>
  <c r="G109" i="87" l="1"/>
  <c r="G110" i="87" s="1"/>
  <c r="H108" i="87"/>
  <c r="I108" i="87" s="1"/>
  <c r="J108" i="87" s="1"/>
  <c r="H109" i="87" l="1"/>
  <c r="I109" i="87" s="1"/>
  <c r="J109" i="87" s="1"/>
  <c r="G111" i="87" l="1"/>
  <c r="H111" i="87" s="1"/>
  <c r="I111" i="87" s="1"/>
  <c r="J111" i="87" s="1"/>
  <c r="H110" i="87"/>
  <c r="I110" i="87" s="1"/>
  <c r="J110" i="87" s="1"/>
  <c r="H112" i="87"/>
  <c r="I112" i="87" l="1"/>
</calcChain>
</file>

<file path=xl/sharedStrings.xml><?xml version="1.0" encoding="utf-8"?>
<sst xmlns="http://schemas.openxmlformats.org/spreadsheetml/2006/main" count="542" uniqueCount="35">
  <si>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</si>
  <si>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</si>
  <si>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</si>
  <si>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</si>
  <si>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</si>
  <si>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</si>
  <si>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</si>
  <si>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</si>
  <si>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</si>
  <si>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</si>
  <si>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</si>
  <si>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</si>
  <si>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</si>
  <si>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 xml:space="preserve">Total </t>
  </si>
  <si>
    <t>2BHK</t>
  </si>
  <si>
    <t>2 BHK</t>
  </si>
  <si>
    <t>SBUA</t>
  </si>
  <si>
    <t>CA Rate</t>
  </si>
  <si>
    <t>BUA Rate</t>
  </si>
  <si>
    <t>SBUA Rate</t>
  </si>
  <si>
    <t xml:space="preserve"> As per Approved Plan RERA Carpet Area in 
Sq. Ft.                      
</t>
  </si>
  <si>
    <t>Bld</t>
  </si>
  <si>
    <t>1BHK</t>
  </si>
  <si>
    <t>1 BHK</t>
  </si>
  <si>
    <t>Sale / Rehab</t>
  </si>
  <si>
    <t>Sale</t>
  </si>
  <si>
    <t>Rehab</t>
  </si>
  <si>
    <t xml:space="preserve"> Rehab </t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</si>
  <si>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</si>
  <si>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</si>
  <si>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</si>
  <si>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</si>
  <si>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1 BHK - 25                                 2 BHK - 27                                                                                          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</si>
  <si>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</si>
  <si>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1 BHK - 31                                    2 BHK - 27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</si>
</sst>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0.000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/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43" fontId="0" fillId="0" borderId="0" xfId="0" applyNumberFormat="1"/>
    <xf numFmtId="43" fontId="2" fillId="0" borderId="0" xfId="0" applyNumberFormat="1" applyFont="1"/>
    <xf numFmtId="0" fontId="0" fillId="0" borderId="0" xfId="0" applyAlignment="1">
      <alignment horizontal="center" vertical="center"/>
    </xf>
    <xf numFmtId="0" fontId="4" fillId="2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43" fontId="2" fillId="0" borderId="0" xfId="1" applyFont="1"/>
    <xf numFmtId="43" fontId="0" fillId="0" borderId="0" xfId="0" applyNumberFormat="1" applyAlignment="1">
      <alignment horizontal="center" vertical="center"/>
    </xf>
    <xf numFmtId="0" fontId="5" fillId="3" borderId="7" xfId="0" applyFont="1" applyFill="1" applyBorder="1" applyAlignment="1">
      <alignment vertical="top" wrapText="1"/>
    </xf>
    <xf numFmtId="165" fontId="0" fillId="0" borderId="0" xfId="0" applyNumberFormat="1"/>
    <xf numFmtId="43" fontId="2" fillId="0" borderId="0" xfId="1" applyFont="1" applyAlignment="1">
      <alignment horizontal="center" vertical="center"/>
    </xf>
    <xf numFmtId="0" fontId="0" fillId="2" borderId="0" xfId="0" applyFill="1"/>
    <xf numFmtId="0" fontId="0" fillId="2" borderId="7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1" fontId="0" fillId="0" borderId="0" xfId="0" applyNumberFormat="1" applyAlignment="1">
      <alignment horizontal="center"/>
    </xf>
    <xf numFmtId="0" fontId="0" fillId="2" borderId="7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/>
    </xf>
    <xf numFmtId="1" fontId="6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3" fontId="0" fillId="0" borderId="0" xfId="1" applyFont="1"/>
    <xf numFmtId="0" fontId="7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1" fontId="10" fillId="0" borderId="1" xfId="2" applyNumberFormat="1" applyFont="1" applyBorder="1" applyAlignment="1">
      <alignment horizontal="center" vertical="top" wrapText="1"/>
    </xf>
    <xf numFmtId="166" fontId="10" fillId="0" borderId="1" xfId="1" applyNumberFormat="1" applyFont="1" applyFill="1" applyBorder="1" applyAlignment="1">
      <alignment horizontal="left"/>
    </xf>
    <xf numFmtId="166" fontId="10" fillId="0" borderId="1" xfId="1" applyNumberFormat="1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43" fontId="11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top" wrapText="1"/>
    </xf>
    <xf numFmtId="166" fontId="11" fillId="0" borderId="1" xfId="0" applyNumberFormat="1" applyFont="1" applyBorder="1" applyAlignment="1">
      <alignment horizontal="center"/>
    </xf>
    <xf numFmtId="0" fontId="0" fillId="0" borderId="0" xfId="0" applyFont="1"/>
    <xf numFmtId="0" fontId="0" fillId="5" borderId="0" xfId="0" applyFont="1" applyFill="1"/>
    <xf numFmtId="0" fontId="12" fillId="0" borderId="0" xfId="0" applyFont="1"/>
    <xf numFmtId="164" fontId="0" fillId="0" borderId="0" xfId="0" applyNumberFormat="1" applyFont="1"/>
    <xf numFmtId="1" fontId="0" fillId="0" borderId="0" xfId="0" applyNumberFormat="1" applyFont="1"/>
    <xf numFmtId="43" fontId="0" fillId="0" borderId="0" xfId="0" applyNumberFormat="1" applyFont="1"/>
    <xf numFmtId="165" fontId="4" fillId="3" borderId="8" xfId="0" applyNumberFormat="1" applyFont="1" applyFill="1" applyBorder="1" applyAlignment="1">
      <alignment vertical="top" wrapText="1"/>
    </xf>
    <xf numFmtId="165" fontId="4" fillId="2" borderId="8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/>
    </xf>
    <xf numFmtId="43" fontId="11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/>
    </xf>
    <xf numFmtId="43" fontId="14" fillId="0" borderId="2" xfId="0" applyNumberFormat="1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165652</xdr:colOff>
      <xdr:row>4</xdr:row>
      <xdr:rowOff>16564</xdr:rowOff>
    </xdr:from>
    <xdr:to>
      <xdr:col>28</xdr:col>
      <xdr:colOff>149087</xdr:colOff>
      <xdr:row>51</xdr:row>
      <xdr:rowOff>99392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D4B2C6-4221-C739-F38A-98EEF05392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57" t="7567" r="5358" b="3878"/>
        <a:stretch/>
      </xdr:blipFill>
      <xdr:spPr>
        <a:xfrm>
          <a:off x="778565" y="778564"/>
          <a:ext cx="16532087" cy="911087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505240</xdr:colOff>
      <xdr:row>0</xdr:row>
      <xdr:rowOff>0</xdr:rowOff>
    </xdr:from>
    <xdr:to>
      <xdr:col>14</xdr:col>
      <xdr:colOff>240197</xdr:colOff>
      <xdr:row>37</xdr:row>
      <xdr:rowOff>24848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973220-5416-82AA-C05C-86884514F7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910" t="15376" r="38731" b="15874"/>
        <a:stretch/>
      </xdr:blipFill>
      <xdr:spPr>
        <a:xfrm>
          <a:off x="4182718" y="0"/>
          <a:ext cx="4638262" cy="7073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"/>
  <sheetViews>
    <sheetView topLeftCell="A97" zoomScale="145" zoomScaleNormal="145" workbookViewId="0">
      <selection activeCell="K109" sqref="K109"/>
    </sheetView>
  </sheetViews>
  <sheetFormatPr defaultRowHeight="15" x14ac:dyDescent="0.25"/>
  <cols>
    <col min="1" max="1" width="4" style="53" customWidth="1"/>
    <col min="2" max="3" width="4.7109375" style="52" customWidth="1"/>
    <col min="4" max="4" width="6.42578125" style="54" customWidth="1"/>
    <col min="5" max="5" width="6.140625" style="55" customWidth="1"/>
    <col min="6" max="6" width="6.7109375" style="52" customWidth="1"/>
    <col min="7" max="7" width="5.7109375" style="52" customWidth="1"/>
    <col min="8" max="8" width="11.85546875" style="52" customWidth="1"/>
    <col min="9" max="9" width="13" style="52" customWidth="1"/>
    <col min="10" max="10" width="5.7109375" style="52" customWidth="1"/>
    <col min="11" max="11" width="9.7109375" style="52" customWidth="1"/>
    <col min="12" max="12" width="8.7109375" style="52" customWidth="1"/>
    <col min="13" max="13" width="14.28515625" customWidth="1"/>
    <col min="14" max="14" width="14.28515625" style="1" bestFit="1" customWidth="1"/>
    <col min="15" max="15" width="9.140625" style="1"/>
  </cols>
  <sheetData>
    <row r="1" spans="1:15" ht="71.25" customHeight="1" x14ac:dyDescent="0.25">
      <c r="A1" s="31" t="s">
        <v>1</v>
      </c>
      <c r="B1" s="32" t="s">
        <v>0</v>
      </c>
      <c r="C1" s="33" t="s">
        <v>2</v>
      </c>
      <c r="D1" s="34" t="s">
        <v>12</v>
      </c>
      <c r="E1" s="34" t="s">
        <v>20</v>
      </c>
      <c r="F1" s="33" t="s">
        <v>11</v>
      </c>
      <c r="G1" s="32" t="s">
        <v>33</v>
      </c>
      <c r="H1" s="32" t="s">
        <v>28</v>
      </c>
      <c r="I1" s="35" t="s">
        <v>29</v>
      </c>
      <c r="J1" s="33" t="s">
        <v>30</v>
      </c>
      <c r="K1" s="33" t="s">
        <v>31</v>
      </c>
      <c r="L1" s="36" t="s">
        <v>24</v>
      </c>
    </row>
    <row r="2" spans="1:15" x14ac:dyDescent="0.25">
      <c r="A2" s="37">
        <v>1</v>
      </c>
      <c r="B2" s="38">
        <v>301</v>
      </c>
      <c r="C2" s="38">
        <v>3</v>
      </c>
      <c r="D2" s="38" t="s">
        <v>15</v>
      </c>
      <c r="E2" s="38">
        <v>595</v>
      </c>
      <c r="F2" s="38">
        <f>E2*1.1</f>
        <v>654.5</v>
      </c>
      <c r="G2" s="39">
        <v>10800</v>
      </c>
      <c r="H2" s="40">
        <v>0</v>
      </c>
      <c r="I2" s="40">
        <f>H2*1.08</f>
        <v>0</v>
      </c>
      <c r="J2" s="41">
        <f t="shared" ref="J2" si="0">MROUND((I2*0.025/12),500)</f>
        <v>0</v>
      </c>
      <c r="K2" s="42">
        <f>F2*2600</f>
        <v>1701700</v>
      </c>
      <c r="L2" s="43" t="s">
        <v>26</v>
      </c>
      <c r="M2" s="4"/>
      <c r="O2" s="2"/>
    </row>
    <row r="3" spans="1:15" x14ac:dyDescent="0.25">
      <c r="A3" s="37">
        <v>2</v>
      </c>
      <c r="B3" s="38">
        <v>302</v>
      </c>
      <c r="C3" s="38">
        <v>3</v>
      </c>
      <c r="D3" s="38" t="s">
        <v>23</v>
      </c>
      <c r="E3" s="38">
        <v>419</v>
      </c>
      <c r="F3" s="38">
        <f t="shared" ref="F3:F66" si="1">E3*1.1</f>
        <v>460.90000000000003</v>
      </c>
      <c r="G3" s="39">
        <f>G2</f>
        <v>10800</v>
      </c>
      <c r="H3" s="40">
        <v>0</v>
      </c>
      <c r="I3" s="40">
        <f t="shared" ref="I3:I66" si="2">H3*1.08</f>
        <v>0</v>
      </c>
      <c r="J3" s="41">
        <f t="shared" ref="J3:J66" si="3">MROUND((I3*0.025/12),500)</f>
        <v>0</v>
      </c>
      <c r="K3" s="42">
        <f t="shared" ref="K3:K66" si="4">F3*2600</f>
        <v>1198340</v>
      </c>
      <c r="L3" s="43" t="s">
        <v>26</v>
      </c>
      <c r="M3" s="4"/>
      <c r="O3" s="2"/>
    </row>
    <row r="4" spans="1:15" x14ac:dyDescent="0.25">
      <c r="A4" s="37">
        <v>3</v>
      </c>
      <c r="B4" s="38">
        <v>303</v>
      </c>
      <c r="C4" s="38">
        <v>3</v>
      </c>
      <c r="D4" s="38" t="s">
        <v>15</v>
      </c>
      <c r="E4" s="38">
        <v>594</v>
      </c>
      <c r="F4" s="38">
        <f t="shared" si="1"/>
        <v>653.40000000000009</v>
      </c>
      <c r="G4" s="39">
        <f>G3</f>
        <v>10800</v>
      </c>
      <c r="H4" s="40">
        <v>0</v>
      </c>
      <c r="I4" s="40">
        <f t="shared" si="2"/>
        <v>0</v>
      </c>
      <c r="J4" s="41">
        <f t="shared" si="3"/>
        <v>0</v>
      </c>
      <c r="K4" s="42">
        <f t="shared" si="4"/>
        <v>1698840.0000000002</v>
      </c>
      <c r="L4" s="43" t="s">
        <v>26</v>
      </c>
      <c r="M4" s="4"/>
      <c r="O4" s="2"/>
    </row>
    <row r="5" spans="1:15" x14ac:dyDescent="0.25">
      <c r="A5" s="37">
        <v>4</v>
      </c>
      <c r="B5" s="38">
        <v>304</v>
      </c>
      <c r="C5" s="38">
        <v>3</v>
      </c>
      <c r="D5" s="38" t="s">
        <v>15</v>
      </c>
      <c r="E5" s="38">
        <v>588</v>
      </c>
      <c r="F5" s="38">
        <f t="shared" si="1"/>
        <v>646.80000000000007</v>
      </c>
      <c r="G5" s="39">
        <f>G4</f>
        <v>10800</v>
      </c>
      <c r="H5" s="40">
        <v>0</v>
      </c>
      <c r="I5" s="40">
        <f t="shared" si="2"/>
        <v>0</v>
      </c>
      <c r="J5" s="41">
        <f t="shared" si="3"/>
        <v>0</v>
      </c>
      <c r="K5" s="42">
        <f t="shared" si="4"/>
        <v>1681680.0000000002</v>
      </c>
      <c r="L5" s="43" t="s">
        <v>26</v>
      </c>
      <c r="M5" s="4"/>
      <c r="O5" s="2"/>
    </row>
    <row r="6" spans="1:15" x14ac:dyDescent="0.25">
      <c r="A6" s="37">
        <v>5</v>
      </c>
      <c r="B6" s="38">
        <v>305</v>
      </c>
      <c r="C6" s="38">
        <v>3</v>
      </c>
      <c r="D6" s="38" t="s">
        <v>23</v>
      </c>
      <c r="E6" s="38">
        <v>380</v>
      </c>
      <c r="F6" s="38">
        <f t="shared" si="1"/>
        <v>418.00000000000006</v>
      </c>
      <c r="G6" s="39">
        <f>G5</f>
        <v>10800</v>
      </c>
      <c r="H6" s="40">
        <v>0</v>
      </c>
      <c r="I6" s="40">
        <f t="shared" si="2"/>
        <v>0</v>
      </c>
      <c r="J6" s="41">
        <f t="shared" si="3"/>
        <v>0</v>
      </c>
      <c r="K6" s="42">
        <f t="shared" si="4"/>
        <v>1086800.0000000002</v>
      </c>
      <c r="L6" s="43" t="s">
        <v>26</v>
      </c>
      <c r="M6" s="4"/>
      <c r="O6" s="2"/>
    </row>
    <row r="7" spans="1:15" x14ac:dyDescent="0.25">
      <c r="A7" s="37">
        <v>6</v>
      </c>
      <c r="B7" s="38">
        <v>306</v>
      </c>
      <c r="C7" s="38">
        <v>3</v>
      </c>
      <c r="D7" s="38" t="s">
        <v>23</v>
      </c>
      <c r="E7" s="38">
        <v>380</v>
      </c>
      <c r="F7" s="38">
        <f t="shared" si="1"/>
        <v>418.00000000000006</v>
      </c>
      <c r="G7" s="39">
        <f>G6</f>
        <v>10800</v>
      </c>
      <c r="H7" s="40">
        <v>0</v>
      </c>
      <c r="I7" s="40">
        <f t="shared" si="2"/>
        <v>0</v>
      </c>
      <c r="J7" s="41">
        <f t="shared" si="3"/>
        <v>0</v>
      </c>
      <c r="K7" s="42">
        <f t="shared" si="4"/>
        <v>1086800.0000000002</v>
      </c>
      <c r="L7" s="43" t="s">
        <v>26</v>
      </c>
      <c r="M7" s="4"/>
      <c r="O7" s="2"/>
    </row>
    <row r="8" spans="1:15" x14ac:dyDescent="0.25">
      <c r="A8" s="37">
        <v>7</v>
      </c>
      <c r="B8" s="38">
        <v>307</v>
      </c>
      <c r="C8" s="38">
        <v>3</v>
      </c>
      <c r="D8" s="38" t="s">
        <v>15</v>
      </c>
      <c r="E8" s="38">
        <v>588</v>
      </c>
      <c r="F8" s="38">
        <f t="shared" si="1"/>
        <v>646.80000000000007</v>
      </c>
      <c r="G8" s="39">
        <f>G7</f>
        <v>10800</v>
      </c>
      <c r="H8" s="40">
        <v>0</v>
      </c>
      <c r="I8" s="40">
        <f t="shared" si="2"/>
        <v>0</v>
      </c>
      <c r="J8" s="41">
        <f t="shared" si="3"/>
        <v>0</v>
      </c>
      <c r="K8" s="42">
        <f t="shared" si="4"/>
        <v>1681680.0000000002</v>
      </c>
      <c r="L8" s="43" t="s">
        <v>26</v>
      </c>
      <c r="M8" s="4"/>
      <c r="O8" s="2"/>
    </row>
    <row r="9" spans="1:15" x14ac:dyDescent="0.25">
      <c r="A9" s="37">
        <v>8</v>
      </c>
      <c r="B9" s="38">
        <v>308</v>
      </c>
      <c r="C9" s="38">
        <v>3</v>
      </c>
      <c r="D9" s="38" t="s">
        <v>15</v>
      </c>
      <c r="E9" s="38">
        <v>596</v>
      </c>
      <c r="F9" s="38">
        <f t="shared" si="1"/>
        <v>655.6</v>
      </c>
      <c r="G9" s="39">
        <f>G8</f>
        <v>10800</v>
      </c>
      <c r="H9" s="40">
        <v>0</v>
      </c>
      <c r="I9" s="40">
        <f t="shared" si="2"/>
        <v>0</v>
      </c>
      <c r="J9" s="41">
        <f t="shared" si="3"/>
        <v>0</v>
      </c>
      <c r="K9" s="42">
        <f t="shared" si="4"/>
        <v>1704560</v>
      </c>
      <c r="L9" s="43" t="s">
        <v>26</v>
      </c>
      <c r="M9" s="4"/>
      <c r="O9" s="2"/>
    </row>
    <row r="10" spans="1:15" x14ac:dyDescent="0.25">
      <c r="A10" s="37">
        <v>9</v>
      </c>
      <c r="B10" s="38">
        <v>309</v>
      </c>
      <c r="C10" s="38">
        <v>3</v>
      </c>
      <c r="D10" s="38" t="s">
        <v>23</v>
      </c>
      <c r="E10" s="38">
        <v>419</v>
      </c>
      <c r="F10" s="38">
        <f t="shared" si="1"/>
        <v>460.90000000000003</v>
      </c>
      <c r="G10" s="39">
        <f>G9</f>
        <v>10800</v>
      </c>
      <c r="H10" s="40">
        <v>0</v>
      </c>
      <c r="I10" s="40">
        <f t="shared" si="2"/>
        <v>0</v>
      </c>
      <c r="J10" s="41">
        <f t="shared" si="3"/>
        <v>0</v>
      </c>
      <c r="K10" s="42">
        <f t="shared" si="4"/>
        <v>1198340</v>
      </c>
      <c r="L10" s="43" t="s">
        <v>26</v>
      </c>
      <c r="M10" s="4"/>
      <c r="O10" s="2"/>
    </row>
    <row r="11" spans="1:15" x14ac:dyDescent="0.25">
      <c r="A11" s="37">
        <v>10</v>
      </c>
      <c r="B11" s="38">
        <v>310</v>
      </c>
      <c r="C11" s="38">
        <v>3</v>
      </c>
      <c r="D11" s="38" t="s">
        <v>15</v>
      </c>
      <c r="E11" s="38">
        <v>595</v>
      </c>
      <c r="F11" s="38">
        <f t="shared" si="1"/>
        <v>654.5</v>
      </c>
      <c r="G11" s="39">
        <f>G10</f>
        <v>10800</v>
      </c>
      <c r="H11" s="40">
        <v>0</v>
      </c>
      <c r="I11" s="40">
        <f t="shared" si="2"/>
        <v>0</v>
      </c>
      <c r="J11" s="41">
        <f t="shared" si="3"/>
        <v>0</v>
      </c>
      <c r="K11" s="42">
        <f t="shared" si="4"/>
        <v>1701700</v>
      </c>
      <c r="L11" s="43" t="s">
        <v>26</v>
      </c>
      <c r="M11" s="4"/>
      <c r="O11" s="2"/>
    </row>
    <row r="12" spans="1:15" x14ac:dyDescent="0.25">
      <c r="A12" s="37">
        <v>11</v>
      </c>
      <c r="B12" s="38">
        <v>401</v>
      </c>
      <c r="C12" s="38">
        <v>4</v>
      </c>
      <c r="D12" s="38" t="s">
        <v>15</v>
      </c>
      <c r="E12" s="38">
        <v>595</v>
      </c>
      <c r="F12" s="38">
        <f t="shared" si="1"/>
        <v>654.5</v>
      </c>
      <c r="G12" s="39">
        <f>G11+50</f>
        <v>10850</v>
      </c>
      <c r="H12" s="40">
        <v>0</v>
      </c>
      <c r="I12" s="40">
        <f t="shared" si="2"/>
        <v>0</v>
      </c>
      <c r="J12" s="41">
        <f t="shared" si="3"/>
        <v>0</v>
      </c>
      <c r="K12" s="42">
        <f t="shared" si="4"/>
        <v>1701700</v>
      </c>
      <c r="L12" s="43" t="s">
        <v>26</v>
      </c>
      <c r="M12" s="4"/>
      <c r="O12" s="2"/>
    </row>
    <row r="13" spans="1:15" x14ac:dyDescent="0.25">
      <c r="A13" s="37">
        <v>12</v>
      </c>
      <c r="B13" s="38">
        <v>402</v>
      </c>
      <c r="C13" s="38">
        <v>4</v>
      </c>
      <c r="D13" s="38" t="s">
        <v>23</v>
      </c>
      <c r="E13" s="38">
        <v>419</v>
      </c>
      <c r="F13" s="38">
        <f t="shared" si="1"/>
        <v>460.90000000000003</v>
      </c>
      <c r="G13" s="39">
        <f>G12</f>
        <v>10850</v>
      </c>
      <c r="H13" s="40">
        <v>0</v>
      </c>
      <c r="I13" s="40">
        <f t="shared" si="2"/>
        <v>0</v>
      </c>
      <c r="J13" s="41">
        <f t="shared" si="3"/>
        <v>0</v>
      </c>
      <c r="K13" s="42">
        <f t="shared" si="4"/>
        <v>1198340</v>
      </c>
      <c r="L13" s="43" t="s">
        <v>26</v>
      </c>
      <c r="M13" s="4"/>
      <c r="O13" s="2"/>
    </row>
    <row r="14" spans="1:15" x14ac:dyDescent="0.25">
      <c r="A14" s="37">
        <v>13</v>
      </c>
      <c r="B14" s="38">
        <v>403</v>
      </c>
      <c r="C14" s="38">
        <v>4</v>
      </c>
      <c r="D14" s="38" t="s">
        <v>15</v>
      </c>
      <c r="E14" s="38">
        <v>594</v>
      </c>
      <c r="F14" s="38">
        <f t="shared" si="1"/>
        <v>653.40000000000009</v>
      </c>
      <c r="G14" s="39">
        <f>G13</f>
        <v>10850</v>
      </c>
      <c r="H14" s="40">
        <v>0</v>
      </c>
      <c r="I14" s="40">
        <f t="shared" si="2"/>
        <v>0</v>
      </c>
      <c r="J14" s="41">
        <f t="shared" si="3"/>
        <v>0</v>
      </c>
      <c r="K14" s="42">
        <f t="shared" si="4"/>
        <v>1698840.0000000002</v>
      </c>
      <c r="L14" s="43" t="s">
        <v>26</v>
      </c>
      <c r="M14" s="4"/>
      <c r="O14" s="2"/>
    </row>
    <row r="15" spans="1:15" x14ac:dyDescent="0.25">
      <c r="A15" s="37">
        <v>14</v>
      </c>
      <c r="B15" s="38">
        <v>404</v>
      </c>
      <c r="C15" s="38">
        <v>4</v>
      </c>
      <c r="D15" s="38" t="s">
        <v>15</v>
      </c>
      <c r="E15" s="38">
        <v>588</v>
      </c>
      <c r="F15" s="38">
        <f t="shared" si="1"/>
        <v>646.80000000000007</v>
      </c>
      <c r="G15" s="39">
        <f>G14</f>
        <v>10850</v>
      </c>
      <c r="H15" s="40">
        <v>0</v>
      </c>
      <c r="I15" s="40">
        <f t="shared" si="2"/>
        <v>0</v>
      </c>
      <c r="J15" s="41">
        <f t="shared" si="3"/>
        <v>0</v>
      </c>
      <c r="K15" s="42">
        <f t="shared" si="4"/>
        <v>1681680.0000000002</v>
      </c>
      <c r="L15" s="43" t="s">
        <v>26</v>
      </c>
      <c r="M15" s="4"/>
      <c r="O15" s="2"/>
    </row>
    <row r="16" spans="1:15" x14ac:dyDescent="0.25">
      <c r="A16" s="37">
        <v>15</v>
      </c>
      <c r="B16" s="38">
        <v>405</v>
      </c>
      <c r="C16" s="38">
        <v>4</v>
      </c>
      <c r="D16" s="38" t="s">
        <v>23</v>
      </c>
      <c r="E16" s="38">
        <v>380</v>
      </c>
      <c r="F16" s="38">
        <f t="shared" si="1"/>
        <v>418.00000000000006</v>
      </c>
      <c r="G16" s="39">
        <f>G15</f>
        <v>10850</v>
      </c>
      <c r="H16" s="40">
        <v>0</v>
      </c>
      <c r="I16" s="40">
        <f t="shared" si="2"/>
        <v>0</v>
      </c>
      <c r="J16" s="41">
        <f t="shared" si="3"/>
        <v>0</v>
      </c>
      <c r="K16" s="42">
        <f t="shared" si="4"/>
        <v>1086800.0000000002</v>
      </c>
      <c r="L16" s="43" t="s">
        <v>26</v>
      </c>
      <c r="M16" s="4"/>
      <c r="O16" s="2"/>
    </row>
    <row r="17" spans="1:15" x14ac:dyDescent="0.25">
      <c r="A17" s="37">
        <v>16</v>
      </c>
      <c r="B17" s="38">
        <v>406</v>
      </c>
      <c r="C17" s="38">
        <v>4</v>
      </c>
      <c r="D17" s="38" t="s">
        <v>23</v>
      </c>
      <c r="E17" s="38">
        <v>380</v>
      </c>
      <c r="F17" s="38">
        <f t="shared" si="1"/>
        <v>418.00000000000006</v>
      </c>
      <c r="G17" s="39">
        <f>G16</f>
        <v>10850</v>
      </c>
      <c r="H17" s="40">
        <v>0</v>
      </c>
      <c r="I17" s="40">
        <f t="shared" si="2"/>
        <v>0</v>
      </c>
      <c r="J17" s="41">
        <f t="shared" si="3"/>
        <v>0</v>
      </c>
      <c r="K17" s="42">
        <f t="shared" si="4"/>
        <v>1086800.0000000002</v>
      </c>
      <c r="L17" s="43" t="s">
        <v>26</v>
      </c>
      <c r="M17" s="4"/>
      <c r="O17" s="2"/>
    </row>
    <row r="18" spans="1:15" x14ac:dyDescent="0.25">
      <c r="A18" s="37">
        <v>17</v>
      </c>
      <c r="B18" s="38">
        <v>407</v>
      </c>
      <c r="C18" s="38">
        <v>4</v>
      </c>
      <c r="D18" s="38" t="s">
        <v>15</v>
      </c>
      <c r="E18" s="38">
        <v>588</v>
      </c>
      <c r="F18" s="38">
        <f t="shared" si="1"/>
        <v>646.80000000000007</v>
      </c>
      <c r="G18" s="39">
        <f>G17</f>
        <v>10850</v>
      </c>
      <c r="H18" s="40">
        <v>0</v>
      </c>
      <c r="I18" s="40">
        <f t="shared" si="2"/>
        <v>0</v>
      </c>
      <c r="J18" s="41">
        <f t="shared" si="3"/>
        <v>0</v>
      </c>
      <c r="K18" s="42">
        <f t="shared" si="4"/>
        <v>1681680.0000000002</v>
      </c>
      <c r="L18" s="43" t="s">
        <v>26</v>
      </c>
      <c r="M18" s="4"/>
      <c r="O18" s="2"/>
    </row>
    <row r="19" spans="1:15" x14ac:dyDescent="0.25">
      <c r="A19" s="37">
        <v>18</v>
      </c>
      <c r="B19" s="38">
        <v>408</v>
      </c>
      <c r="C19" s="38">
        <v>4</v>
      </c>
      <c r="D19" s="38" t="s">
        <v>15</v>
      </c>
      <c r="E19" s="38">
        <v>596</v>
      </c>
      <c r="F19" s="38">
        <f t="shared" si="1"/>
        <v>655.6</v>
      </c>
      <c r="G19" s="39">
        <f>G18</f>
        <v>10850</v>
      </c>
      <c r="H19" s="40">
        <v>0</v>
      </c>
      <c r="I19" s="40">
        <f t="shared" si="2"/>
        <v>0</v>
      </c>
      <c r="J19" s="41">
        <f t="shared" si="3"/>
        <v>0</v>
      </c>
      <c r="K19" s="42">
        <f t="shared" si="4"/>
        <v>1704560</v>
      </c>
      <c r="L19" s="43" t="s">
        <v>26</v>
      </c>
      <c r="M19" s="4"/>
      <c r="O19" s="2"/>
    </row>
    <row r="20" spans="1:15" x14ac:dyDescent="0.25">
      <c r="A20" s="37">
        <v>19</v>
      </c>
      <c r="B20" s="38">
        <v>409</v>
      </c>
      <c r="C20" s="38">
        <v>4</v>
      </c>
      <c r="D20" s="38" t="s">
        <v>23</v>
      </c>
      <c r="E20" s="38">
        <v>419</v>
      </c>
      <c r="F20" s="38">
        <f t="shared" si="1"/>
        <v>460.90000000000003</v>
      </c>
      <c r="G20" s="39">
        <f>G19</f>
        <v>10850</v>
      </c>
      <c r="H20" s="40">
        <v>0</v>
      </c>
      <c r="I20" s="40">
        <f t="shared" si="2"/>
        <v>0</v>
      </c>
      <c r="J20" s="41">
        <f t="shared" si="3"/>
        <v>0</v>
      </c>
      <c r="K20" s="42">
        <f t="shared" si="4"/>
        <v>1198340</v>
      </c>
      <c r="L20" s="43" t="s">
        <v>26</v>
      </c>
      <c r="M20" s="4"/>
      <c r="O20" s="2"/>
    </row>
    <row r="21" spans="1:15" x14ac:dyDescent="0.25">
      <c r="A21" s="37">
        <v>20</v>
      </c>
      <c r="B21" s="38">
        <v>410</v>
      </c>
      <c r="C21" s="38">
        <v>4</v>
      </c>
      <c r="D21" s="38" t="s">
        <v>15</v>
      </c>
      <c r="E21" s="38">
        <v>595</v>
      </c>
      <c r="F21" s="38">
        <f t="shared" si="1"/>
        <v>654.5</v>
      </c>
      <c r="G21" s="39">
        <f>G20</f>
        <v>10850</v>
      </c>
      <c r="H21" s="40">
        <v>0</v>
      </c>
      <c r="I21" s="40">
        <f t="shared" si="2"/>
        <v>0</v>
      </c>
      <c r="J21" s="41">
        <f t="shared" si="3"/>
        <v>0</v>
      </c>
      <c r="K21" s="42">
        <f t="shared" si="4"/>
        <v>1701700</v>
      </c>
      <c r="L21" s="43" t="s">
        <v>26</v>
      </c>
      <c r="M21" s="4"/>
      <c r="O21" s="2"/>
    </row>
    <row r="22" spans="1:15" x14ac:dyDescent="0.25">
      <c r="A22" s="37">
        <v>21</v>
      </c>
      <c r="B22" s="38">
        <v>411</v>
      </c>
      <c r="C22" s="38">
        <v>4</v>
      </c>
      <c r="D22" s="38" t="s">
        <v>23</v>
      </c>
      <c r="E22" s="38">
        <v>362</v>
      </c>
      <c r="F22" s="38">
        <f t="shared" si="1"/>
        <v>398.20000000000005</v>
      </c>
      <c r="G22" s="39">
        <f>G21</f>
        <v>10850</v>
      </c>
      <c r="H22" s="40">
        <v>0</v>
      </c>
      <c r="I22" s="40">
        <f t="shared" si="2"/>
        <v>0</v>
      </c>
      <c r="J22" s="41">
        <f t="shared" si="3"/>
        <v>0</v>
      </c>
      <c r="K22" s="42">
        <f t="shared" si="4"/>
        <v>1035320.0000000001</v>
      </c>
      <c r="L22" s="43" t="s">
        <v>26</v>
      </c>
      <c r="M22" s="4"/>
      <c r="O22" s="2"/>
    </row>
    <row r="23" spans="1:15" x14ac:dyDescent="0.25">
      <c r="A23" s="37">
        <v>22</v>
      </c>
      <c r="B23" s="38">
        <v>412</v>
      </c>
      <c r="C23" s="38">
        <v>4</v>
      </c>
      <c r="D23" s="38" t="s">
        <v>23</v>
      </c>
      <c r="E23" s="38">
        <v>362</v>
      </c>
      <c r="F23" s="38">
        <f t="shared" si="1"/>
        <v>398.20000000000005</v>
      </c>
      <c r="G23" s="39">
        <f>G22</f>
        <v>10850</v>
      </c>
      <c r="H23" s="40">
        <v>0</v>
      </c>
      <c r="I23" s="40">
        <f t="shared" si="2"/>
        <v>0</v>
      </c>
      <c r="J23" s="41">
        <f t="shared" si="3"/>
        <v>0</v>
      </c>
      <c r="K23" s="42">
        <f t="shared" si="4"/>
        <v>1035320.0000000001</v>
      </c>
      <c r="L23" s="43" t="s">
        <v>26</v>
      </c>
      <c r="M23" s="4"/>
      <c r="O23" s="2"/>
    </row>
    <row r="24" spans="1:15" x14ac:dyDescent="0.25">
      <c r="A24" s="37">
        <v>23</v>
      </c>
      <c r="B24" s="38">
        <v>501</v>
      </c>
      <c r="C24" s="38">
        <v>5</v>
      </c>
      <c r="D24" s="38" t="s">
        <v>15</v>
      </c>
      <c r="E24" s="38">
        <v>595</v>
      </c>
      <c r="F24" s="38">
        <f t="shared" si="1"/>
        <v>654.5</v>
      </c>
      <c r="G24" s="39">
        <f>G23+50</f>
        <v>10900</v>
      </c>
      <c r="H24" s="40">
        <v>0</v>
      </c>
      <c r="I24" s="40">
        <f t="shared" si="2"/>
        <v>0</v>
      </c>
      <c r="J24" s="41">
        <f t="shared" si="3"/>
        <v>0</v>
      </c>
      <c r="K24" s="42">
        <f t="shared" si="4"/>
        <v>1701700</v>
      </c>
      <c r="L24" s="43" t="s">
        <v>26</v>
      </c>
      <c r="M24" s="4"/>
      <c r="O24" s="2"/>
    </row>
    <row r="25" spans="1:15" x14ac:dyDescent="0.25">
      <c r="A25" s="37">
        <v>24</v>
      </c>
      <c r="B25" s="38">
        <v>502</v>
      </c>
      <c r="C25" s="38">
        <v>5</v>
      </c>
      <c r="D25" s="38" t="s">
        <v>23</v>
      </c>
      <c r="E25" s="38">
        <v>419</v>
      </c>
      <c r="F25" s="38">
        <f t="shared" si="1"/>
        <v>460.90000000000003</v>
      </c>
      <c r="G25" s="39">
        <f>G24</f>
        <v>10900</v>
      </c>
      <c r="H25" s="40">
        <v>0</v>
      </c>
      <c r="I25" s="40">
        <f t="shared" si="2"/>
        <v>0</v>
      </c>
      <c r="J25" s="41">
        <f t="shared" si="3"/>
        <v>0</v>
      </c>
      <c r="K25" s="42">
        <f t="shared" si="4"/>
        <v>1198340</v>
      </c>
      <c r="L25" s="43" t="s">
        <v>26</v>
      </c>
      <c r="M25" s="4"/>
      <c r="O25" s="2"/>
    </row>
    <row r="26" spans="1:15" x14ac:dyDescent="0.25">
      <c r="A26" s="37">
        <v>25</v>
      </c>
      <c r="B26" s="38">
        <v>503</v>
      </c>
      <c r="C26" s="38">
        <v>5</v>
      </c>
      <c r="D26" s="38" t="s">
        <v>15</v>
      </c>
      <c r="E26" s="38">
        <v>594</v>
      </c>
      <c r="F26" s="38">
        <f t="shared" si="1"/>
        <v>653.40000000000009</v>
      </c>
      <c r="G26" s="39">
        <f>G25</f>
        <v>10900</v>
      </c>
      <c r="H26" s="40">
        <v>0</v>
      </c>
      <c r="I26" s="40">
        <f t="shared" si="2"/>
        <v>0</v>
      </c>
      <c r="J26" s="41">
        <f t="shared" si="3"/>
        <v>0</v>
      </c>
      <c r="K26" s="42">
        <f t="shared" si="4"/>
        <v>1698840.0000000002</v>
      </c>
      <c r="L26" s="43" t="s">
        <v>26</v>
      </c>
      <c r="M26" s="4"/>
      <c r="O26" s="2"/>
    </row>
    <row r="27" spans="1:15" x14ac:dyDescent="0.25">
      <c r="A27" s="37">
        <v>26</v>
      </c>
      <c r="B27" s="38">
        <v>504</v>
      </c>
      <c r="C27" s="38">
        <v>5</v>
      </c>
      <c r="D27" s="38" t="s">
        <v>15</v>
      </c>
      <c r="E27" s="38">
        <v>588</v>
      </c>
      <c r="F27" s="38">
        <f t="shared" si="1"/>
        <v>646.80000000000007</v>
      </c>
      <c r="G27" s="39">
        <f>G26</f>
        <v>10900</v>
      </c>
      <c r="H27" s="40">
        <v>0</v>
      </c>
      <c r="I27" s="40">
        <f t="shared" si="2"/>
        <v>0</v>
      </c>
      <c r="J27" s="41">
        <f t="shared" si="3"/>
        <v>0</v>
      </c>
      <c r="K27" s="42">
        <f t="shared" si="4"/>
        <v>1681680.0000000002</v>
      </c>
      <c r="L27" s="43" t="s">
        <v>26</v>
      </c>
      <c r="M27" s="4"/>
      <c r="O27" s="2"/>
    </row>
    <row r="28" spans="1:15" x14ac:dyDescent="0.25">
      <c r="A28" s="37">
        <v>27</v>
      </c>
      <c r="B28" s="38">
        <v>505</v>
      </c>
      <c r="C28" s="38">
        <v>5</v>
      </c>
      <c r="D28" s="38" t="s">
        <v>23</v>
      </c>
      <c r="E28" s="38">
        <v>380</v>
      </c>
      <c r="F28" s="38">
        <f t="shared" si="1"/>
        <v>418.00000000000006</v>
      </c>
      <c r="G28" s="39">
        <f>G27</f>
        <v>10900</v>
      </c>
      <c r="H28" s="40">
        <v>0</v>
      </c>
      <c r="I28" s="40">
        <f t="shared" si="2"/>
        <v>0</v>
      </c>
      <c r="J28" s="41">
        <f t="shared" si="3"/>
        <v>0</v>
      </c>
      <c r="K28" s="42">
        <f t="shared" si="4"/>
        <v>1086800.0000000002</v>
      </c>
      <c r="L28" s="43" t="s">
        <v>26</v>
      </c>
      <c r="M28" s="4"/>
      <c r="O28" s="2"/>
    </row>
    <row r="29" spans="1:15" x14ac:dyDescent="0.25">
      <c r="A29" s="37">
        <v>28</v>
      </c>
      <c r="B29" s="38">
        <v>506</v>
      </c>
      <c r="C29" s="38">
        <v>5</v>
      </c>
      <c r="D29" s="38" t="s">
        <v>23</v>
      </c>
      <c r="E29" s="38">
        <v>380</v>
      </c>
      <c r="F29" s="38">
        <f t="shared" si="1"/>
        <v>418.00000000000006</v>
      </c>
      <c r="G29" s="39">
        <f>G28</f>
        <v>10900</v>
      </c>
      <c r="H29" s="40">
        <v>0</v>
      </c>
      <c r="I29" s="40">
        <f t="shared" si="2"/>
        <v>0</v>
      </c>
      <c r="J29" s="41">
        <f t="shared" si="3"/>
        <v>0</v>
      </c>
      <c r="K29" s="42">
        <f t="shared" si="4"/>
        <v>1086800.0000000002</v>
      </c>
      <c r="L29" s="43" t="s">
        <v>26</v>
      </c>
      <c r="M29" s="4"/>
      <c r="N29" s="5"/>
      <c r="O29" s="2"/>
    </row>
    <row r="30" spans="1:15" x14ac:dyDescent="0.25">
      <c r="A30" s="37">
        <v>29</v>
      </c>
      <c r="B30" s="38">
        <v>507</v>
      </c>
      <c r="C30" s="38">
        <v>5</v>
      </c>
      <c r="D30" s="38" t="s">
        <v>15</v>
      </c>
      <c r="E30" s="38">
        <v>588</v>
      </c>
      <c r="F30" s="38">
        <f t="shared" si="1"/>
        <v>646.80000000000007</v>
      </c>
      <c r="G30" s="39">
        <f>G29</f>
        <v>10900</v>
      </c>
      <c r="H30" s="40">
        <v>0</v>
      </c>
      <c r="I30" s="40">
        <f t="shared" si="2"/>
        <v>0</v>
      </c>
      <c r="J30" s="41">
        <f t="shared" si="3"/>
        <v>0</v>
      </c>
      <c r="K30" s="42">
        <f t="shared" si="4"/>
        <v>1681680.0000000002</v>
      </c>
      <c r="L30" s="43" t="s">
        <v>26</v>
      </c>
      <c r="M30" s="4"/>
      <c r="O30" s="2"/>
    </row>
    <row r="31" spans="1:15" x14ac:dyDescent="0.25">
      <c r="A31" s="37">
        <v>30</v>
      </c>
      <c r="B31" s="38">
        <v>508</v>
      </c>
      <c r="C31" s="38">
        <v>5</v>
      </c>
      <c r="D31" s="38" t="s">
        <v>15</v>
      </c>
      <c r="E31" s="38">
        <v>596</v>
      </c>
      <c r="F31" s="38">
        <f t="shared" si="1"/>
        <v>655.6</v>
      </c>
      <c r="G31" s="39">
        <f>G30</f>
        <v>10900</v>
      </c>
      <c r="H31" s="40">
        <v>0</v>
      </c>
      <c r="I31" s="40">
        <f t="shared" si="2"/>
        <v>0</v>
      </c>
      <c r="J31" s="41">
        <f t="shared" si="3"/>
        <v>0</v>
      </c>
      <c r="K31" s="42">
        <f t="shared" si="4"/>
        <v>1704560</v>
      </c>
      <c r="L31" s="43" t="s">
        <v>26</v>
      </c>
      <c r="M31" s="4"/>
      <c r="O31" s="2"/>
    </row>
    <row r="32" spans="1:15" x14ac:dyDescent="0.25">
      <c r="A32" s="37">
        <v>31</v>
      </c>
      <c r="B32" s="38">
        <v>509</v>
      </c>
      <c r="C32" s="38">
        <v>5</v>
      </c>
      <c r="D32" s="38" t="s">
        <v>23</v>
      </c>
      <c r="E32" s="38">
        <v>419</v>
      </c>
      <c r="F32" s="38">
        <f t="shared" si="1"/>
        <v>460.90000000000003</v>
      </c>
      <c r="G32" s="39">
        <f>G31</f>
        <v>10900</v>
      </c>
      <c r="H32" s="40">
        <v>0</v>
      </c>
      <c r="I32" s="40">
        <f t="shared" si="2"/>
        <v>0</v>
      </c>
      <c r="J32" s="41">
        <f t="shared" si="3"/>
        <v>0</v>
      </c>
      <c r="K32" s="42">
        <f t="shared" si="4"/>
        <v>1198340</v>
      </c>
      <c r="L32" s="43" t="s">
        <v>26</v>
      </c>
      <c r="M32" s="4"/>
      <c r="O32" s="2"/>
    </row>
    <row r="33" spans="1:15" x14ac:dyDescent="0.25">
      <c r="A33" s="37">
        <v>32</v>
      </c>
      <c r="B33" s="38">
        <v>510</v>
      </c>
      <c r="C33" s="38">
        <v>5</v>
      </c>
      <c r="D33" s="38" t="s">
        <v>15</v>
      </c>
      <c r="E33" s="38">
        <v>595</v>
      </c>
      <c r="F33" s="38">
        <f t="shared" si="1"/>
        <v>654.5</v>
      </c>
      <c r="G33" s="39">
        <f>G32</f>
        <v>10900</v>
      </c>
      <c r="H33" s="40">
        <v>0</v>
      </c>
      <c r="I33" s="40">
        <f t="shared" si="2"/>
        <v>0</v>
      </c>
      <c r="J33" s="41">
        <f t="shared" si="3"/>
        <v>0</v>
      </c>
      <c r="K33" s="42">
        <f t="shared" si="4"/>
        <v>1701700</v>
      </c>
      <c r="L33" s="43" t="s">
        <v>26</v>
      </c>
      <c r="M33" s="4"/>
      <c r="O33" s="2"/>
    </row>
    <row r="34" spans="1:15" x14ac:dyDescent="0.25">
      <c r="A34" s="37">
        <v>33</v>
      </c>
      <c r="B34" s="38">
        <v>511</v>
      </c>
      <c r="C34" s="38">
        <v>5</v>
      </c>
      <c r="D34" s="38" t="s">
        <v>23</v>
      </c>
      <c r="E34" s="38">
        <v>362</v>
      </c>
      <c r="F34" s="38">
        <f t="shared" si="1"/>
        <v>398.20000000000005</v>
      </c>
      <c r="G34" s="39">
        <f>G33</f>
        <v>10900</v>
      </c>
      <c r="H34" s="40">
        <v>0</v>
      </c>
      <c r="I34" s="40">
        <f t="shared" si="2"/>
        <v>0</v>
      </c>
      <c r="J34" s="41">
        <f t="shared" si="3"/>
        <v>0</v>
      </c>
      <c r="K34" s="42">
        <f t="shared" si="4"/>
        <v>1035320.0000000001</v>
      </c>
      <c r="L34" s="43" t="s">
        <v>26</v>
      </c>
      <c r="M34" s="4"/>
      <c r="O34" s="2"/>
    </row>
    <row r="35" spans="1:15" x14ac:dyDescent="0.25">
      <c r="A35" s="37">
        <v>34</v>
      </c>
      <c r="B35" s="38">
        <v>512</v>
      </c>
      <c r="C35" s="38">
        <v>5</v>
      </c>
      <c r="D35" s="38" t="s">
        <v>23</v>
      </c>
      <c r="E35" s="38">
        <v>362</v>
      </c>
      <c r="F35" s="38">
        <f t="shared" si="1"/>
        <v>398.20000000000005</v>
      </c>
      <c r="G35" s="39">
        <f>G34</f>
        <v>10900</v>
      </c>
      <c r="H35" s="40">
        <v>0</v>
      </c>
      <c r="I35" s="40">
        <f t="shared" si="2"/>
        <v>0</v>
      </c>
      <c r="J35" s="41">
        <f t="shared" si="3"/>
        <v>0</v>
      </c>
      <c r="K35" s="42">
        <f t="shared" si="4"/>
        <v>1035320.0000000001</v>
      </c>
      <c r="L35" s="43" t="s">
        <v>26</v>
      </c>
      <c r="M35" s="4"/>
      <c r="O35" s="2"/>
    </row>
    <row r="36" spans="1:15" x14ac:dyDescent="0.25">
      <c r="A36" s="37">
        <v>35</v>
      </c>
      <c r="B36" s="38">
        <v>601</v>
      </c>
      <c r="C36" s="38">
        <v>6</v>
      </c>
      <c r="D36" s="38" t="s">
        <v>15</v>
      </c>
      <c r="E36" s="38">
        <v>595</v>
      </c>
      <c r="F36" s="38">
        <f t="shared" si="1"/>
        <v>654.5</v>
      </c>
      <c r="G36" s="39">
        <f>G35+50</f>
        <v>10950</v>
      </c>
      <c r="H36" s="40">
        <v>0</v>
      </c>
      <c r="I36" s="40">
        <f t="shared" si="2"/>
        <v>0</v>
      </c>
      <c r="J36" s="41">
        <f t="shared" si="3"/>
        <v>0</v>
      </c>
      <c r="K36" s="42">
        <f t="shared" si="4"/>
        <v>1701700</v>
      </c>
      <c r="L36" s="43" t="s">
        <v>26</v>
      </c>
      <c r="M36" s="4"/>
      <c r="O36" s="2"/>
    </row>
    <row r="37" spans="1:15" x14ac:dyDescent="0.25">
      <c r="A37" s="37">
        <v>36</v>
      </c>
      <c r="B37" s="38">
        <v>602</v>
      </c>
      <c r="C37" s="38">
        <v>6</v>
      </c>
      <c r="D37" s="38" t="s">
        <v>23</v>
      </c>
      <c r="E37" s="38">
        <v>419</v>
      </c>
      <c r="F37" s="38">
        <f t="shared" si="1"/>
        <v>460.90000000000003</v>
      </c>
      <c r="G37" s="39">
        <f>G36</f>
        <v>10950</v>
      </c>
      <c r="H37" s="40">
        <v>0</v>
      </c>
      <c r="I37" s="40">
        <f t="shared" si="2"/>
        <v>0</v>
      </c>
      <c r="J37" s="41">
        <f t="shared" si="3"/>
        <v>0</v>
      </c>
      <c r="K37" s="42">
        <f t="shared" si="4"/>
        <v>1198340</v>
      </c>
      <c r="L37" s="43" t="s">
        <v>26</v>
      </c>
      <c r="O37" s="2"/>
    </row>
    <row r="38" spans="1:15" x14ac:dyDescent="0.25">
      <c r="A38" s="37">
        <v>37</v>
      </c>
      <c r="B38" s="38">
        <v>603</v>
      </c>
      <c r="C38" s="38">
        <v>6</v>
      </c>
      <c r="D38" s="38" t="s">
        <v>15</v>
      </c>
      <c r="E38" s="38">
        <v>594</v>
      </c>
      <c r="F38" s="38">
        <f t="shared" si="1"/>
        <v>653.40000000000009</v>
      </c>
      <c r="G38" s="39">
        <f>G37</f>
        <v>10950</v>
      </c>
      <c r="H38" s="40">
        <v>0</v>
      </c>
      <c r="I38" s="40">
        <f t="shared" si="2"/>
        <v>0</v>
      </c>
      <c r="J38" s="41">
        <f t="shared" si="3"/>
        <v>0</v>
      </c>
      <c r="K38" s="42">
        <f t="shared" si="4"/>
        <v>1698840.0000000002</v>
      </c>
      <c r="L38" s="43" t="s">
        <v>26</v>
      </c>
      <c r="M38" s="4"/>
      <c r="O38" s="2"/>
    </row>
    <row r="39" spans="1:15" x14ac:dyDescent="0.25">
      <c r="A39" s="37">
        <v>38</v>
      </c>
      <c r="B39" s="38">
        <v>604</v>
      </c>
      <c r="C39" s="38">
        <v>6</v>
      </c>
      <c r="D39" s="38" t="s">
        <v>15</v>
      </c>
      <c r="E39" s="38">
        <v>588</v>
      </c>
      <c r="F39" s="38">
        <f t="shared" si="1"/>
        <v>646.80000000000007</v>
      </c>
      <c r="G39" s="39">
        <f>G38</f>
        <v>10950</v>
      </c>
      <c r="H39" s="40">
        <v>0</v>
      </c>
      <c r="I39" s="40">
        <f t="shared" si="2"/>
        <v>0</v>
      </c>
      <c r="J39" s="41">
        <f t="shared" si="3"/>
        <v>0</v>
      </c>
      <c r="K39" s="42">
        <f t="shared" si="4"/>
        <v>1681680.0000000002</v>
      </c>
      <c r="L39" s="43" t="s">
        <v>26</v>
      </c>
      <c r="O39" s="2"/>
    </row>
    <row r="40" spans="1:15" x14ac:dyDescent="0.25">
      <c r="A40" s="37">
        <v>39</v>
      </c>
      <c r="B40" s="38">
        <v>605</v>
      </c>
      <c r="C40" s="38">
        <v>6</v>
      </c>
      <c r="D40" s="38" t="s">
        <v>23</v>
      </c>
      <c r="E40" s="38">
        <v>380</v>
      </c>
      <c r="F40" s="38">
        <f t="shared" si="1"/>
        <v>418.00000000000006</v>
      </c>
      <c r="G40" s="39">
        <f>G39</f>
        <v>10950</v>
      </c>
      <c r="H40" s="40">
        <v>0</v>
      </c>
      <c r="I40" s="40">
        <f t="shared" si="2"/>
        <v>0</v>
      </c>
      <c r="J40" s="41">
        <f t="shared" si="3"/>
        <v>0</v>
      </c>
      <c r="K40" s="42">
        <f t="shared" si="4"/>
        <v>1086800.0000000002</v>
      </c>
      <c r="L40" s="43" t="s">
        <v>26</v>
      </c>
      <c r="O40" s="2"/>
    </row>
    <row r="41" spans="1:15" x14ac:dyDescent="0.25">
      <c r="A41" s="37">
        <v>40</v>
      </c>
      <c r="B41" s="38">
        <v>606</v>
      </c>
      <c r="C41" s="38">
        <v>6</v>
      </c>
      <c r="D41" s="38" t="s">
        <v>23</v>
      </c>
      <c r="E41" s="38">
        <v>380</v>
      </c>
      <c r="F41" s="38">
        <f t="shared" si="1"/>
        <v>418.00000000000006</v>
      </c>
      <c r="G41" s="39">
        <f>G40</f>
        <v>10950</v>
      </c>
      <c r="H41" s="40">
        <v>0</v>
      </c>
      <c r="I41" s="40">
        <f t="shared" si="2"/>
        <v>0</v>
      </c>
      <c r="J41" s="41">
        <f t="shared" si="3"/>
        <v>0</v>
      </c>
      <c r="K41" s="42">
        <f t="shared" si="4"/>
        <v>1086800.0000000002</v>
      </c>
      <c r="L41" s="43" t="s">
        <v>26</v>
      </c>
      <c r="O41" s="2"/>
    </row>
    <row r="42" spans="1:15" x14ac:dyDescent="0.25">
      <c r="A42" s="37">
        <v>41</v>
      </c>
      <c r="B42" s="38">
        <v>607</v>
      </c>
      <c r="C42" s="38">
        <v>6</v>
      </c>
      <c r="D42" s="38" t="s">
        <v>15</v>
      </c>
      <c r="E42" s="38">
        <v>588</v>
      </c>
      <c r="F42" s="38">
        <f t="shared" si="1"/>
        <v>646.80000000000007</v>
      </c>
      <c r="G42" s="39">
        <f>G41</f>
        <v>10950</v>
      </c>
      <c r="H42" s="40">
        <v>0</v>
      </c>
      <c r="I42" s="40">
        <f t="shared" si="2"/>
        <v>0</v>
      </c>
      <c r="J42" s="41">
        <f t="shared" si="3"/>
        <v>0</v>
      </c>
      <c r="K42" s="42">
        <f t="shared" si="4"/>
        <v>1681680.0000000002</v>
      </c>
      <c r="L42" s="43" t="s">
        <v>26</v>
      </c>
      <c r="O42" s="2"/>
    </row>
    <row r="43" spans="1:15" x14ac:dyDescent="0.25">
      <c r="A43" s="37">
        <v>42</v>
      </c>
      <c r="B43" s="38">
        <v>608</v>
      </c>
      <c r="C43" s="38">
        <v>6</v>
      </c>
      <c r="D43" s="38" t="s">
        <v>15</v>
      </c>
      <c r="E43" s="38">
        <v>596</v>
      </c>
      <c r="F43" s="38">
        <f t="shared" si="1"/>
        <v>655.6</v>
      </c>
      <c r="G43" s="39">
        <f>G42</f>
        <v>10950</v>
      </c>
      <c r="H43" s="40">
        <v>0</v>
      </c>
      <c r="I43" s="40">
        <f t="shared" si="2"/>
        <v>0</v>
      </c>
      <c r="J43" s="41">
        <f t="shared" si="3"/>
        <v>0</v>
      </c>
      <c r="K43" s="42">
        <f t="shared" si="4"/>
        <v>1704560</v>
      </c>
      <c r="L43" s="43" t="s">
        <v>26</v>
      </c>
      <c r="O43" s="2"/>
    </row>
    <row r="44" spans="1:15" x14ac:dyDescent="0.25">
      <c r="A44" s="37">
        <v>43</v>
      </c>
      <c r="B44" s="38">
        <v>609</v>
      </c>
      <c r="C44" s="38">
        <v>6</v>
      </c>
      <c r="D44" s="38" t="s">
        <v>23</v>
      </c>
      <c r="E44" s="38">
        <v>419</v>
      </c>
      <c r="F44" s="38">
        <f t="shared" si="1"/>
        <v>460.90000000000003</v>
      </c>
      <c r="G44" s="39">
        <f>G43</f>
        <v>10950</v>
      </c>
      <c r="H44" s="40">
        <v>0</v>
      </c>
      <c r="I44" s="40">
        <f t="shared" si="2"/>
        <v>0</v>
      </c>
      <c r="J44" s="41">
        <f t="shared" si="3"/>
        <v>0</v>
      </c>
      <c r="K44" s="42">
        <f t="shared" si="4"/>
        <v>1198340</v>
      </c>
      <c r="L44" s="43" t="s">
        <v>26</v>
      </c>
      <c r="O44" s="2"/>
    </row>
    <row r="45" spans="1:15" x14ac:dyDescent="0.25">
      <c r="A45" s="37">
        <v>44</v>
      </c>
      <c r="B45" s="38">
        <v>610</v>
      </c>
      <c r="C45" s="38">
        <v>6</v>
      </c>
      <c r="D45" s="38" t="s">
        <v>15</v>
      </c>
      <c r="E45" s="38">
        <v>595</v>
      </c>
      <c r="F45" s="38">
        <f t="shared" si="1"/>
        <v>654.5</v>
      </c>
      <c r="G45" s="39">
        <f>G44</f>
        <v>10950</v>
      </c>
      <c r="H45" s="40">
        <v>0</v>
      </c>
      <c r="I45" s="40">
        <f t="shared" si="2"/>
        <v>0</v>
      </c>
      <c r="J45" s="41">
        <f t="shared" si="3"/>
        <v>0</v>
      </c>
      <c r="K45" s="42">
        <f t="shared" si="4"/>
        <v>1701700</v>
      </c>
      <c r="L45" s="43" t="s">
        <v>26</v>
      </c>
      <c r="O45" s="2"/>
    </row>
    <row r="46" spans="1:15" x14ac:dyDescent="0.25">
      <c r="A46" s="37">
        <v>45</v>
      </c>
      <c r="B46" s="38">
        <v>611</v>
      </c>
      <c r="C46" s="38">
        <v>6</v>
      </c>
      <c r="D46" s="38" t="s">
        <v>23</v>
      </c>
      <c r="E46" s="38">
        <v>362</v>
      </c>
      <c r="F46" s="38">
        <f t="shared" si="1"/>
        <v>398.20000000000005</v>
      </c>
      <c r="G46" s="39">
        <f>G45</f>
        <v>10950</v>
      </c>
      <c r="H46" s="40">
        <v>0</v>
      </c>
      <c r="I46" s="40">
        <f t="shared" si="2"/>
        <v>0</v>
      </c>
      <c r="J46" s="41">
        <f t="shared" si="3"/>
        <v>0</v>
      </c>
      <c r="K46" s="42">
        <f t="shared" si="4"/>
        <v>1035320.0000000001</v>
      </c>
      <c r="L46" s="43" t="s">
        <v>26</v>
      </c>
      <c r="O46" s="2"/>
    </row>
    <row r="47" spans="1:15" x14ac:dyDescent="0.25">
      <c r="A47" s="37">
        <v>46</v>
      </c>
      <c r="B47" s="38">
        <v>612</v>
      </c>
      <c r="C47" s="38">
        <v>6</v>
      </c>
      <c r="D47" s="38" t="s">
        <v>23</v>
      </c>
      <c r="E47" s="38">
        <v>362</v>
      </c>
      <c r="F47" s="38">
        <f t="shared" si="1"/>
        <v>398.20000000000005</v>
      </c>
      <c r="G47" s="39">
        <f>G46</f>
        <v>10950</v>
      </c>
      <c r="H47" s="40">
        <v>0</v>
      </c>
      <c r="I47" s="40">
        <f t="shared" si="2"/>
        <v>0</v>
      </c>
      <c r="J47" s="41">
        <f t="shared" si="3"/>
        <v>0</v>
      </c>
      <c r="K47" s="42">
        <f t="shared" si="4"/>
        <v>1035320.0000000001</v>
      </c>
      <c r="L47" s="43" t="s">
        <v>26</v>
      </c>
      <c r="O47" s="2"/>
    </row>
    <row r="48" spans="1:15" ht="15.75" thickBot="1" x14ac:dyDescent="0.3">
      <c r="A48" s="37">
        <v>47</v>
      </c>
      <c r="B48" s="38">
        <v>701</v>
      </c>
      <c r="C48" s="38">
        <v>7</v>
      </c>
      <c r="D48" s="38" t="s">
        <v>15</v>
      </c>
      <c r="E48" s="38">
        <v>595</v>
      </c>
      <c r="F48" s="38">
        <f t="shared" si="1"/>
        <v>654.5</v>
      </c>
      <c r="G48" s="39">
        <f>G47+50</f>
        <v>11000</v>
      </c>
      <c r="H48" s="40">
        <f t="shared" ref="H48:H66" si="5">E48*G48</f>
        <v>6545000</v>
      </c>
      <c r="I48" s="40">
        <f t="shared" si="2"/>
        <v>7068600</v>
      </c>
      <c r="J48" s="41">
        <f t="shared" si="3"/>
        <v>14500</v>
      </c>
      <c r="K48" s="42">
        <f t="shared" si="4"/>
        <v>1701700</v>
      </c>
      <c r="L48" s="43" t="s">
        <v>25</v>
      </c>
      <c r="O48"/>
    </row>
    <row r="49" spans="1:16" ht="17.25" thickBot="1" x14ac:dyDescent="0.3">
      <c r="A49" s="37">
        <v>48</v>
      </c>
      <c r="B49" s="38">
        <v>702</v>
      </c>
      <c r="C49" s="38">
        <v>7</v>
      </c>
      <c r="D49" s="38" t="s">
        <v>23</v>
      </c>
      <c r="E49" s="38">
        <v>419</v>
      </c>
      <c r="F49" s="38">
        <f t="shared" si="1"/>
        <v>460.90000000000003</v>
      </c>
      <c r="G49" s="39">
        <f>G48</f>
        <v>11000</v>
      </c>
      <c r="H49" s="40">
        <f t="shared" si="5"/>
        <v>4609000</v>
      </c>
      <c r="I49" s="40">
        <f t="shared" si="2"/>
        <v>4977720</v>
      </c>
      <c r="J49" s="41">
        <f t="shared" si="3"/>
        <v>10500</v>
      </c>
      <c r="K49" s="42">
        <f t="shared" si="4"/>
        <v>1198340</v>
      </c>
      <c r="L49" s="43" t="s">
        <v>25</v>
      </c>
      <c r="M49">
        <f>38.962*10.764</f>
        <v>419.38696800000002</v>
      </c>
      <c r="O49" s="3"/>
      <c r="P49" s="7"/>
    </row>
    <row r="50" spans="1:16" ht="17.25" thickBot="1" x14ac:dyDescent="0.3">
      <c r="A50" s="37">
        <v>49</v>
      </c>
      <c r="B50" s="38">
        <v>703</v>
      </c>
      <c r="C50" s="38">
        <v>7</v>
      </c>
      <c r="D50" s="38" t="s">
        <v>15</v>
      </c>
      <c r="E50" s="38">
        <v>594</v>
      </c>
      <c r="F50" s="38">
        <f t="shared" si="1"/>
        <v>653.40000000000009</v>
      </c>
      <c r="G50" s="39">
        <f>G49</f>
        <v>11000</v>
      </c>
      <c r="H50" s="40">
        <f t="shared" si="5"/>
        <v>6534000</v>
      </c>
      <c r="I50" s="40">
        <f t="shared" si="2"/>
        <v>7056720</v>
      </c>
      <c r="J50" s="41">
        <f t="shared" si="3"/>
        <v>14500</v>
      </c>
      <c r="K50" s="42">
        <f t="shared" si="4"/>
        <v>1698840.0000000002</v>
      </c>
      <c r="L50" s="43" t="s">
        <v>25</v>
      </c>
      <c r="M50" s="58"/>
      <c r="N50" s="8"/>
      <c r="O50" s="3"/>
      <c r="P50" s="8"/>
    </row>
    <row r="51" spans="1:16" ht="17.25" thickBot="1" x14ac:dyDescent="0.3">
      <c r="A51" s="37">
        <v>50</v>
      </c>
      <c r="B51" s="38">
        <v>704</v>
      </c>
      <c r="C51" s="38">
        <v>7</v>
      </c>
      <c r="D51" s="38" t="s">
        <v>15</v>
      </c>
      <c r="E51" s="38">
        <v>588</v>
      </c>
      <c r="F51" s="38">
        <f t="shared" si="1"/>
        <v>646.80000000000007</v>
      </c>
      <c r="G51" s="39">
        <f>G50</f>
        <v>11000</v>
      </c>
      <c r="H51" s="40">
        <f t="shared" si="5"/>
        <v>6468000</v>
      </c>
      <c r="I51" s="40">
        <f t="shared" si="2"/>
        <v>6985440</v>
      </c>
      <c r="J51" s="41">
        <f t="shared" si="3"/>
        <v>14500</v>
      </c>
      <c r="K51" s="42">
        <f t="shared" si="4"/>
        <v>1681680.0000000002</v>
      </c>
      <c r="L51" s="43" t="s">
        <v>25</v>
      </c>
      <c r="M51" s="59"/>
      <c r="N51" s="7">
        <v>8369586210</v>
      </c>
      <c r="O51" s="3"/>
      <c r="P51" s="7"/>
    </row>
    <row r="52" spans="1:16" ht="17.25" thickBot="1" x14ac:dyDescent="0.3">
      <c r="A52" s="37">
        <v>51</v>
      </c>
      <c r="B52" s="38">
        <v>705</v>
      </c>
      <c r="C52" s="38">
        <v>7</v>
      </c>
      <c r="D52" s="38" t="s">
        <v>23</v>
      </c>
      <c r="E52" s="38">
        <v>380</v>
      </c>
      <c r="F52" s="38">
        <f t="shared" si="1"/>
        <v>418.00000000000006</v>
      </c>
      <c r="G52" s="39">
        <f>G51</f>
        <v>11000</v>
      </c>
      <c r="H52" s="40">
        <f t="shared" si="5"/>
        <v>4180000</v>
      </c>
      <c r="I52" s="40">
        <f t="shared" si="2"/>
        <v>4514400</v>
      </c>
      <c r="J52" s="41">
        <f t="shared" si="3"/>
        <v>9500</v>
      </c>
      <c r="K52" s="42">
        <f t="shared" si="4"/>
        <v>1086800.0000000002</v>
      </c>
      <c r="L52" s="43" t="s">
        <v>25</v>
      </c>
      <c r="M52" s="58"/>
      <c r="N52" s="8"/>
      <c r="O52" s="3"/>
      <c r="P52" s="11"/>
    </row>
    <row r="53" spans="1:16" ht="17.25" thickBot="1" x14ac:dyDescent="0.3">
      <c r="A53" s="37">
        <v>52</v>
      </c>
      <c r="B53" s="38">
        <v>706</v>
      </c>
      <c r="C53" s="38">
        <v>7</v>
      </c>
      <c r="D53" s="38" t="s">
        <v>23</v>
      </c>
      <c r="E53" s="38">
        <v>380</v>
      </c>
      <c r="F53" s="38">
        <f t="shared" si="1"/>
        <v>418.00000000000006</v>
      </c>
      <c r="G53" s="39">
        <f>G52</f>
        <v>11000</v>
      </c>
      <c r="H53" s="40">
        <f t="shared" si="5"/>
        <v>4180000</v>
      </c>
      <c r="I53" s="40">
        <f t="shared" si="2"/>
        <v>4514400</v>
      </c>
      <c r="J53" s="41">
        <f t="shared" si="3"/>
        <v>9500</v>
      </c>
      <c r="K53" s="42">
        <f t="shared" si="4"/>
        <v>1086800.0000000002</v>
      </c>
      <c r="L53" s="43" t="s">
        <v>25</v>
      </c>
      <c r="M53" s="59"/>
      <c r="N53" s="7"/>
      <c r="O53" s="3"/>
      <c r="P53" s="7"/>
    </row>
    <row r="54" spans="1:16" ht="17.25" thickBot="1" x14ac:dyDescent="0.3">
      <c r="A54" s="37">
        <v>53</v>
      </c>
      <c r="B54" s="38">
        <v>707</v>
      </c>
      <c r="C54" s="38">
        <v>7</v>
      </c>
      <c r="D54" s="38" t="s">
        <v>15</v>
      </c>
      <c r="E54" s="38">
        <v>588</v>
      </c>
      <c r="F54" s="38">
        <f t="shared" si="1"/>
        <v>646.80000000000007</v>
      </c>
      <c r="G54" s="39">
        <f>G53</f>
        <v>11000</v>
      </c>
      <c r="H54" s="40">
        <f t="shared" si="5"/>
        <v>6468000</v>
      </c>
      <c r="I54" s="40">
        <f t="shared" si="2"/>
        <v>6985440</v>
      </c>
      <c r="J54" s="41">
        <f t="shared" si="3"/>
        <v>14500</v>
      </c>
      <c r="K54" s="42">
        <f t="shared" si="4"/>
        <v>1681680.0000000002</v>
      </c>
      <c r="L54" s="43" t="s">
        <v>25</v>
      </c>
      <c r="M54" s="58"/>
      <c r="N54" s="8"/>
      <c r="O54" s="3"/>
      <c r="P54" s="8"/>
    </row>
    <row r="55" spans="1:16" ht="17.25" thickBot="1" x14ac:dyDescent="0.3">
      <c r="A55" s="37">
        <v>54</v>
      </c>
      <c r="B55" s="38">
        <v>708</v>
      </c>
      <c r="C55" s="38">
        <v>7</v>
      </c>
      <c r="D55" s="38" t="s">
        <v>15</v>
      </c>
      <c r="E55" s="38">
        <v>596</v>
      </c>
      <c r="F55" s="38">
        <f t="shared" si="1"/>
        <v>655.6</v>
      </c>
      <c r="G55" s="39">
        <f>G54</f>
        <v>11000</v>
      </c>
      <c r="H55" s="40">
        <f t="shared" si="5"/>
        <v>6556000</v>
      </c>
      <c r="I55" s="40">
        <f t="shared" si="2"/>
        <v>7080480</v>
      </c>
      <c r="J55" s="41">
        <f t="shared" si="3"/>
        <v>15000</v>
      </c>
      <c r="K55" s="42">
        <f t="shared" si="4"/>
        <v>1704560</v>
      </c>
      <c r="L55" s="43" t="s">
        <v>25</v>
      </c>
      <c r="M55" s="58"/>
      <c r="N55" s="8"/>
      <c r="O55" s="3"/>
      <c r="P55" s="8"/>
    </row>
    <row r="56" spans="1:16" ht="17.25" thickBot="1" x14ac:dyDescent="0.3">
      <c r="A56" s="37">
        <v>55</v>
      </c>
      <c r="B56" s="38">
        <v>709</v>
      </c>
      <c r="C56" s="38">
        <v>7</v>
      </c>
      <c r="D56" s="38" t="s">
        <v>23</v>
      </c>
      <c r="E56" s="38">
        <v>419</v>
      </c>
      <c r="F56" s="38">
        <f t="shared" si="1"/>
        <v>460.90000000000003</v>
      </c>
      <c r="G56" s="39">
        <f>G55</f>
        <v>11000</v>
      </c>
      <c r="H56" s="40">
        <f t="shared" si="5"/>
        <v>4609000</v>
      </c>
      <c r="I56" s="40">
        <f t="shared" si="2"/>
        <v>4977720</v>
      </c>
      <c r="J56" s="41">
        <f t="shared" si="3"/>
        <v>10500</v>
      </c>
      <c r="K56" s="42">
        <f t="shared" si="4"/>
        <v>1198340</v>
      </c>
      <c r="L56" s="43" t="s">
        <v>25</v>
      </c>
      <c r="M56" s="58"/>
      <c r="N56" s="8"/>
      <c r="O56" s="3"/>
      <c r="P56" s="8"/>
    </row>
    <row r="57" spans="1:16" ht="17.25" thickBot="1" x14ac:dyDescent="0.3">
      <c r="A57" s="37">
        <v>56</v>
      </c>
      <c r="B57" s="38">
        <v>710</v>
      </c>
      <c r="C57" s="38">
        <v>7</v>
      </c>
      <c r="D57" s="38" t="s">
        <v>15</v>
      </c>
      <c r="E57" s="38">
        <v>595</v>
      </c>
      <c r="F57" s="38">
        <f t="shared" si="1"/>
        <v>654.5</v>
      </c>
      <c r="G57" s="39">
        <f>G56</f>
        <v>11000</v>
      </c>
      <c r="H57" s="40">
        <f t="shared" si="5"/>
        <v>6545000</v>
      </c>
      <c r="I57" s="40">
        <f t="shared" si="2"/>
        <v>7068600</v>
      </c>
      <c r="J57" s="41">
        <f t="shared" si="3"/>
        <v>14500</v>
      </c>
      <c r="K57" s="42">
        <f t="shared" si="4"/>
        <v>1701700</v>
      </c>
      <c r="L57" s="43" t="s">
        <v>25</v>
      </c>
      <c r="M57" s="58"/>
      <c r="N57" s="8"/>
      <c r="O57" s="3"/>
      <c r="P57" s="8"/>
    </row>
    <row r="58" spans="1:16" ht="17.25" thickBot="1" x14ac:dyDescent="0.3">
      <c r="A58" s="37">
        <v>57</v>
      </c>
      <c r="B58" s="38">
        <v>711</v>
      </c>
      <c r="C58" s="38">
        <v>7</v>
      </c>
      <c r="D58" s="38" t="s">
        <v>23</v>
      </c>
      <c r="E58" s="38">
        <v>362</v>
      </c>
      <c r="F58" s="38">
        <f t="shared" si="1"/>
        <v>398.20000000000005</v>
      </c>
      <c r="G58" s="39">
        <f>G57</f>
        <v>11000</v>
      </c>
      <c r="H58" s="40">
        <f t="shared" si="5"/>
        <v>3982000</v>
      </c>
      <c r="I58" s="40">
        <f t="shared" si="2"/>
        <v>4300560</v>
      </c>
      <c r="J58" s="41">
        <f t="shared" si="3"/>
        <v>9000</v>
      </c>
      <c r="K58" s="42">
        <f t="shared" si="4"/>
        <v>1035320.0000000001</v>
      </c>
      <c r="L58" s="43" t="s">
        <v>25</v>
      </c>
      <c r="M58" s="58"/>
      <c r="N58" s="8"/>
      <c r="O58" s="3"/>
      <c r="P58" s="8"/>
    </row>
    <row r="59" spans="1:16" ht="17.25" thickBot="1" x14ac:dyDescent="0.3">
      <c r="A59" s="37">
        <v>58</v>
      </c>
      <c r="B59" s="38">
        <v>712</v>
      </c>
      <c r="C59" s="38">
        <v>7</v>
      </c>
      <c r="D59" s="38" t="s">
        <v>23</v>
      </c>
      <c r="E59" s="38">
        <v>362</v>
      </c>
      <c r="F59" s="38">
        <f t="shared" si="1"/>
        <v>398.20000000000005</v>
      </c>
      <c r="G59" s="39">
        <f>G58</f>
        <v>11000</v>
      </c>
      <c r="H59" s="40">
        <f t="shared" si="5"/>
        <v>3982000</v>
      </c>
      <c r="I59" s="40">
        <f t="shared" si="2"/>
        <v>4300560</v>
      </c>
      <c r="J59" s="41">
        <f t="shared" si="3"/>
        <v>9000</v>
      </c>
      <c r="K59" s="42">
        <f t="shared" si="4"/>
        <v>1035320.0000000001</v>
      </c>
      <c r="L59" s="43" t="s">
        <v>25</v>
      </c>
      <c r="M59" s="58"/>
      <c r="N59" s="8"/>
      <c r="O59" s="3"/>
      <c r="P59" s="8"/>
    </row>
    <row r="60" spans="1:16" ht="17.25" thickBot="1" x14ac:dyDescent="0.3">
      <c r="A60" s="37">
        <v>59</v>
      </c>
      <c r="B60" s="38">
        <v>801</v>
      </c>
      <c r="C60" s="38">
        <v>8</v>
      </c>
      <c r="D60" s="38" t="s">
        <v>15</v>
      </c>
      <c r="E60" s="38">
        <v>595</v>
      </c>
      <c r="F60" s="38">
        <f t="shared" si="1"/>
        <v>654.5</v>
      </c>
      <c r="G60" s="39">
        <f>G59+50</f>
        <v>11050</v>
      </c>
      <c r="H60" s="40">
        <f t="shared" si="5"/>
        <v>6574750</v>
      </c>
      <c r="I60" s="40">
        <f t="shared" si="2"/>
        <v>7100730.0000000009</v>
      </c>
      <c r="J60" s="41">
        <f t="shared" si="3"/>
        <v>15000</v>
      </c>
      <c r="K60" s="42">
        <f t="shared" si="4"/>
        <v>1701700</v>
      </c>
      <c r="L60" s="43" t="s">
        <v>25</v>
      </c>
      <c r="M60" s="59"/>
      <c r="N60" s="7"/>
      <c r="O60" s="3"/>
      <c r="P60" s="7"/>
    </row>
    <row r="61" spans="1:16" ht="17.25" thickBot="1" x14ac:dyDescent="0.3">
      <c r="A61" s="37">
        <v>60</v>
      </c>
      <c r="B61" s="38">
        <v>802</v>
      </c>
      <c r="C61" s="38">
        <v>8</v>
      </c>
      <c r="D61" s="38" t="s">
        <v>23</v>
      </c>
      <c r="E61" s="38">
        <v>419</v>
      </c>
      <c r="F61" s="38">
        <f t="shared" si="1"/>
        <v>460.90000000000003</v>
      </c>
      <c r="G61" s="39">
        <f>G60</f>
        <v>11050</v>
      </c>
      <c r="H61" s="40">
        <f t="shared" si="5"/>
        <v>4629950</v>
      </c>
      <c r="I61" s="40">
        <f t="shared" si="2"/>
        <v>5000346</v>
      </c>
      <c r="J61" s="41">
        <f t="shared" si="3"/>
        <v>10500</v>
      </c>
      <c r="K61" s="42">
        <f t="shared" si="4"/>
        <v>1198340</v>
      </c>
      <c r="L61" s="43" t="s">
        <v>25</v>
      </c>
      <c r="M61" s="58"/>
      <c r="N61" s="8"/>
      <c r="O61" s="3"/>
      <c r="P61" s="8"/>
    </row>
    <row r="62" spans="1:16" x14ac:dyDescent="0.25">
      <c r="A62" s="37">
        <v>61</v>
      </c>
      <c r="B62" s="38">
        <v>803</v>
      </c>
      <c r="C62" s="38">
        <v>8</v>
      </c>
      <c r="D62" s="38" t="s">
        <v>15</v>
      </c>
      <c r="E62" s="38">
        <v>594</v>
      </c>
      <c r="F62" s="38">
        <f t="shared" si="1"/>
        <v>653.40000000000009</v>
      </c>
      <c r="G62" s="39">
        <f>G61</f>
        <v>11050</v>
      </c>
      <c r="H62" s="40">
        <f t="shared" si="5"/>
        <v>6563700</v>
      </c>
      <c r="I62" s="40">
        <f t="shared" si="2"/>
        <v>7088796.0000000009</v>
      </c>
      <c r="J62" s="41">
        <f t="shared" si="3"/>
        <v>15000</v>
      </c>
      <c r="K62" s="42">
        <f t="shared" si="4"/>
        <v>1698840.0000000002</v>
      </c>
      <c r="L62" s="43" t="s">
        <v>25</v>
      </c>
      <c r="M62" s="12"/>
      <c r="N62" s="2"/>
      <c r="O62" s="2"/>
    </row>
    <row r="63" spans="1:16" x14ac:dyDescent="0.25">
      <c r="A63" s="37">
        <v>62</v>
      </c>
      <c r="B63" s="38">
        <v>804</v>
      </c>
      <c r="C63" s="38">
        <v>8</v>
      </c>
      <c r="D63" s="38" t="s">
        <v>15</v>
      </c>
      <c r="E63" s="38">
        <v>588</v>
      </c>
      <c r="F63" s="38">
        <f t="shared" si="1"/>
        <v>646.80000000000007</v>
      </c>
      <c r="G63" s="39">
        <f>G62</f>
        <v>11050</v>
      </c>
      <c r="H63" s="40">
        <f t="shared" si="5"/>
        <v>6497400</v>
      </c>
      <c r="I63" s="40">
        <f t="shared" si="2"/>
        <v>7017192</v>
      </c>
      <c r="J63" s="41">
        <f t="shared" si="3"/>
        <v>14500</v>
      </c>
      <c r="K63" s="42">
        <f t="shared" si="4"/>
        <v>1681680.0000000002</v>
      </c>
      <c r="L63" s="43" t="s">
        <v>25</v>
      </c>
      <c r="M63" s="12"/>
      <c r="N63" s="2"/>
      <c r="O63" s="2"/>
    </row>
    <row r="64" spans="1:16" x14ac:dyDescent="0.25">
      <c r="A64" s="37">
        <v>63</v>
      </c>
      <c r="B64" s="38">
        <v>805</v>
      </c>
      <c r="C64" s="38">
        <v>8</v>
      </c>
      <c r="D64" s="38" t="s">
        <v>23</v>
      </c>
      <c r="E64" s="38">
        <v>380</v>
      </c>
      <c r="F64" s="38">
        <f t="shared" si="1"/>
        <v>418.00000000000006</v>
      </c>
      <c r="G64" s="39">
        <f>G63</f>
        <v>11050</v>
      </c>
      <c r="H64" s="40">
        <f t="shared" si="5"/>
        <v>4199000</v>
      </c>
      <c r="I64" s="40">
        <f t="shared" si="2"/>
        <v>4534920</v>
      </c>
      <c r="J64" s="41">
        <f t="shared" si="3"/>
        <v>9500</v>
      </c>
      <c r="K64" s="42">
        <f t="shared" si="4"/>
        <v>1086800.0000000002</v>
      </c>
      <c r="L64" s="43" t="s">
        <v>25</v>
      </c>
      <c r="M64" s="12"/>
      <c r="N64" s="2"/>
      <c r="O64" s="2"/>
    </row>
    <row r="65" spans="1:15" x14ac:dyDescent="0.25">
      <c r="A65" s="37">
        <v>64</v>
      </c>
      <c r="B65" s="38">
        <v>806</v>
      </c>
      <c r="C65" s="38">
        <v>8</v>
      </c>
      <c r="D65" s="38" t="s">
        <v>23</v>
      </c>
      <c r="E65" s="38">
        <v>380</v>
      </c>
      <c r="F65" s="38">
        <f t="shared" si="1"/>
        <v>418.00000000000006</v>
      </c>
      <c r="G65" s="39">
        <f>G64</f>
        <v>11050</v>
      </c>
      <c r="H65" s="40">
        <f t="shared" si="5"/>
        <v>4199000</v>
      </c>
      <c r="I65" s="40">
        <f t="shared" si="2"/>
        <v>4534920</v>
      </c>
      <c r="J65" s="41">
        <f t="shared" si="3"/>
        <v>9500</v>
      </c>
      <c r="K65" s="42">
        <f t="shared" si="4"/>
        <v>1086800.0000000002</v>
      </c>
      <c r="L65" s="43" t="s">
        <v>25</v>
      </c>
      <c r="M65" s="12"/>
      <c r="N65" s="2"/>
      <c r="O65" s="2"/>
    </row>
    <row r="66" spans="1:15" x14ac:dyDescent="0.25">
      <c r="A66" s="37">
        <v>65</v>
      </c>
      <c r="B66" s="38">
        <v>807</v>
      </c>
      <c r="C66" s="38">
        <v>8</v>
      </c>
      <c r="D66" s="38" t="s">
        <v>15</v>
      </c>
      <c r="E66" s="38">
        <v>588</v>
      </c>
      <c r="F66" s="38">
        <f t="shared" si="1"/>
        <v>646.80000000000007</v>
      </c>
      <c r="G66" s="39">
        <f>G65</f>
        <v>11050</v>
      </c>
      <c r="H66" s="40">
        <f t="shared" si="5"/>
        <v>6497400</v>
      </c>
      <c r="I66" s="40">
        <f t="shared" si="2"/>
        <v>7017192</v>
      </c>
      <c r="J66" s="41">
        <f t="shared" si="3"/>
        <v>14500</v>
      </c>
      <c r="K66" s="42">
        <f t="shared" si="4"/>
        <v>1681680.0000000002</v>
      </c>
      <c r="L66" s="43" t="s">
        <v>25</v>
      </c>
      <c r="M66" s="12"/>
      <c r="N66" s="2"/>
      <c r="O66" s="2"/>
    </row>
    <row r="67" spans="1:15" x14ac:dyDescent="0.25">
      <c r="A67" s="37">
        <v>66</v>
      </c>
      <c r="B67" s="38">
        <v>808</v>
      </c>
      <c r="C67" s="38">
        <v>8</v>
      </c>
      <c r="D67" s="38" t="s">
        <v>15</v>
      </c>
      <c r="E67" s="38">
        <v>596</v>
      </c>
      <c r="F67" s="38">
        <f t="shared" ref="F67:F111" si="6">E67*1.1</f>
        <v>655.6</v>
      </c>
      <c r="G67" s="39">
        <f>G66</f>
        <v>11050</v>
      </c>
      <c r="H67" s="40">
        <f t="shared" ref="H67:H111" si="7">E67*G67</f>
        <v>6585800</v>
      </c>
      <c r="I67" s="40">
        <f t="shared" ref="I67:I111" si="8">H67*1.08</f>
        <v>7112664.0000000009</v>
      </c>
      <c r="J67" s="41">
        <f t="shared" ref="J67:J111" si="9">MROUND((I67*0.025/12),500)</f>
        <v>15000</v>
      </c>
      <c r="K67" s="42">
        <f t="shared" ref="K67:K111" si="10">F67*2600</f>
        <v>1704560</v>
      </c>
      <c r="L67" s="43" t="s">
        <v>25</v>
      </c>
      <c r="M67" s="12"/>
      <c r="N67" s="2"/>
      <c r="O67" s="2"/>
    </row>
    <row r="68" spans="1:15" x14ac:dyDescent="0.25">
      <c r="A68" s="37">
        <v>67</v>
      </c>
      <c r="B68" s="38">
        <v>809</v>
      </c>
      <c r="C68" s="38">
        <v>8</v>
      </c>
      <c r="D68" s="38" t="s">
        <v>23</v>
      </c>
      <c r="E68" s="38">
        <v>419</v>
      </c>
      <c r="F68" s="38">
        <f t="shared" si="6"/>
        <v>460.90000000000003</v>
      </c>
      <c r="G68" s="39">
        <f>G67</f>
        <v>11050</v>
      </c>
      <c r="H68" s="40">
        <f t="shared" si="7"/>
        <v>4629950</v>
      </c>
      <c r="I68" s="40">
        <f t="shared" si="8"/>
        <v>5000346</v>
      </c>
      <c r="J68" s="41">
        <f t="shared" si="9"/>
        <v>10500</v>
      </c>
      <c r="K68" s="42">
        <f t="shared" si="10"/>
        <v>1198340</v>
      </c>
      <c r="L68" s="43" t="s">
        <v>25</v>
      </c>
      <c r="M68" s="12"/>
      <c r="N68" s="2"/>
      <c r="O68" s="2"/>
    </row>
    <row r="69" spans="1:15" x14ac:dyDescent="0.25">
      <c r="A69" s="37">
        <v>68</v>
      </c>
      <c r="B69" s="38">
        <v>810</v>
      </c>
      <c r="C69" s="38">
        <v>8</v>
      </c>
      <c r="D69" s="38" t="s">
        <v>15</v>
      </c>
      <c r="E69" s="38">
        <v>595</v>
      </c>
      <c r="F69" s="38">
        <f t="shared" si="6"/>
        <v>654.5</v>
      </c>
      <c r="G69" s="39">
        <f>G68</f>
        <v>11050</v>
      </c>
      <c r="H69" s="40">
        <f t="shared" si="7"/>
        <v>6574750</v>
      </c>
      <c r="I69" s="40">
        <f t="shared" si="8"/>
        <v>7100730.0000000009</v>
      </c>
      <c r="J69" s="41">
        <f t="shared" si="9"/>
        <v>15000</v>
      </c>
      <c r="K69" s="42">
        <f t="shared" si="10"/>
        <v>1701700</v>
      </c>
      <c r="L69" s="43" t="s">
        <v>25</v>
      </c>
      <c r="M69" s="12"/>
      <c r="N69" s="2"/>
      <c r="O69" s="2"/>
    </row>
    <row r="70" spans="1:15" x14ac:dyDescent="0.25">
      <c r="A70" s="37">
        <v>69</v>
      </c>
      <c r="B70" s="38">
        <v>811</v>
      </c>
      <c r="C70" s="38">
        <v>8</v>
      </c>
      <c r="D70" s="38" t="s">
        <v>23</v>
      </c>
      <c r="E70" s="38">
        <v>362</v>
      </c>
      <c r="F70" s="38">
        <f t="shared" si="6"/>
        <v>398.20000000000005</v>
      </c>
      <c r="G70" s="39">
        <f>G69</f>
        <v>11050</v>
      </c>
      <c r="H70" s="40">
        <f t="shared" si="7"/>
        <v>4000100</v>
      </c>
      <c r="I70" s="40">
        <f t="shared" si="8"/>
        <v>4320108</v>
      </c>
      <c r="J70" s="41">
        <f t="shared" si="9"/>
        <v>9000</v>
      </c>
      <c r="K70" s="42">
        <f t="shared" si="10"/>
        <v>1035320.0000000001</v>
      </c>
      <c r="L70" s="43" t="s">
        <v>25</v>
      </c>
      <c r="M70" s="12"/>
      <c r="N70" s="2"/>
      <c r="O70" s="2"/>
    </row>
    <row r="71" spans="1:15" x14ac:dyDescent="0.25">
      <c r="A71" s="37">
        <v>70</v>
      </c>
      <c r="B71" s="38">
        <v>812</v>
      </c>
      <c r="C71" s="38">
        <v>8</v>
      </c>
      <c r="D71" s="38" t="s">
        <v>23</v>
      </c>
      <c r="E71" s="38">
        <v>362</v>
      </c>
      <c r="F71" s="38">
        <f t="shared" si="6"/>
        <v>398.20000000000005</v>
      </c>
      <c r="G71" s="39">
        <f>G70</f>
        <v>11050</v>
      </c>
      <c r="H71" s="40">
        <f t="shared" si="7"/>
        <v>4000100</v>
      </c>
      <c r="I71" s="40">
        <f t="shared" si="8"/>
        <v>4320108</v>
      </c>
      <c r="J71" s="41">
        <f t="shared" si="9"/>
        <v>9000</v>
      </c>
      <c r="K71" s="42">
        <f t="shared" si="10"/>
        <v>1035320.0000000001</v>
      </c>
      <c r="L71" s="43" t="s">
        <v>25</v>
      </c>
      <c r="M71" s="12"/>
      <c r="N71" s="2"/>
      <c r="O71" s="2"/>
    </row>
    <row r="72" spans="1:15" x14ac:dyDescent="0.25">
      <c r="A72" s="37">
        <v>71</v>
      </c>
      <c r="B72" s="38">
        <v>901</v>
      </c>
      <c r="C72" s="38">
        <v>9</v>
      </c>
      <c r="D72" s="38" t="s">
        <v>15</v>
      </c>
      <c r="E72" s="38">
        <v>595</v>
      </c>
      <c r="F72" s="38">
        <f t="shared" si="6"/>
        <v>654.5</v>
      </c>
      <c r="G72" s="39">
        <f>G71+50</f>
        <v>11100</v>
      </c>
      <c r="H72" s="40">
        <f t="shared" si="7"/>
        <v>6604500</v>
      </c>
      <c r="I72" s="40">
        <f t="shared" si="8"/>
        <v>7132860.0000000009</v>
      </c>
      <c r="J72" s="41">
        <f t="shared" si="9"/>
        <v>15000</v>
      </c>
      <c r="K72" s="42">
        <f t="shared" si="10"/>
        <v>1701700</v>
      </c>
      <c r="L72" s="43" t="s">
        <v>25</v>
      </c>
      <c r="M72" s="12"/>
      <c r="N72" s="2"/>
      <c r="O72" s="2"/>
    </row>
    <row r="73" spans="1:15" x14ac:dyDescent="0.25">
      <c r="A73" s="37">
        <v>72</v>
      </c>
      <c r="B73" s="38">
        <v>902</v>
      </c>
      <c r="C73" s="38">
        <v>9</v>
      </c>
      <c r="D73" s="38" t="s">
        <v>23</v>
      </c>
      <c r="E73" s="38">
        <v>419</v>
      </c>
      <c r="F73" s="38">
        <f t="shared" si="6"/>
        <v>460.90000000000003</v>
      </c>
      <c r="G73" s="39">
        <f>G72</f>
        <v>11100</v>
      </c>
      <c r="H73" s="40">
        <f t="shared" si="7"/>
        <v>4650900</v>
      </c>
      <c r="I73" s="40">
        <f t="shared" si="8"/>
        <v>5022972</v>
      </c>
      <c r="J73" s="41">
        <f t="shared" si="9"/>
        <v>10500</v>
      </c>
      <c r="K73" s="42">
        <f t="shared" si="10"/>
        <v>1198340</v>
      </c>
      <c r="L73" s="43" t="s">
        <v>25</v>
      </c>
      <c r="M73" s="12"/>
      <c r="N73" s="2"/>
      <c r="O73" s="2"/>
    </row>
    <row r="74" spans="1:15" x14ac:dyDescent="0.25">
      <c r="A74" s="37">
        <v>73</v>
      </c>
      <c r="B74" s="38">
        <v>903</v>
      </c>
      <c r="C74" s="38">
        <v>9</v>
      </c>
      <c r="D74" s="38" t="s">
        <v>15</v>
      </c>
      <c r="E74" s="38">
        <v>594</v>
      </c>
      <c r="F74" s="38">
        <f t="shared" si="6"/>
        <v>653.40000000000009</v>
      </c>
      <c r="G74" s="39">
        <f>G73</f>
        <v>11100</v>
      </c>
      <c r="H74" s="40">
        <f t="shared" si="7"/>
        <v>6593400</v>
      </c>
      <c r="I74" s="40">
        <f t="shared" si="8"/>
        <v>7120872.0000000009</v>
      </c>
      <c r="J74" s="41">
        <f t="shared" si="9"/>
        <v>15000</v>
      </c>
      <c r="K74" s="42">
        <f t="shared" si="10"/>
        <v>1698840.0000000002</v>
      </c>
      <c r="L74" s="43" t="s">
        <v>25</v>
      </c>
      <c r="M74" s="3"/>
      <c r="N74" s="2"/>
      <c r="O74" s="2"/>
    </row>
    <row r="75" spans="1:15" x14ac:dyDescent="0.25">
      <c r="A75" s="37">
        <v>74</v>
      </c>
      <c r="B75" s="38">
        <v>904</v>
      </c>
      <c r="C75" s="38">
        <v>9</v>
      </c>
      <c r="D75" s="38" t="s">
        <v>15</v>
      </c>
      <c r="E75" s="38">
        <v>588</v>
      </c>
      <c r="F75" s="38">
        <f t="shared" si="6"/>
        <v>646.80000000000007</v>
      </c>
      <c r="G75" s="39">
        <f>G74</f>
        <v>11100</v>
      </c>
      <c r="H75" s="40">
        <f t="shared" si="7"/>
        <v>6526800</v>
      </c>
      <c r="I75" s="40">
        <f t="shared" si="8"/>
        <v>7048944</v>
      </c>
      <c r="J75" s="41">
        <f t="shared" si="9"/>
        <v>14500</v>
      </c>
      <c r="K75" s="42">
        <f t="shared" si="10"/>
        <v>1681680.0000000002</v>
      </c>
      <c r="L75" s="43" t="s">
        <v>25</v>
      </c>
      <c r="M75" s="3"/>
      <c r="N75" s="2"/>
      <c r="O75" s="2"/>
    </row>
    <row r="76" spans="1:15" x14ac:dyDescent="0.25">
      <c r="A76" s="37">
        <v>75</v>
      </c>
      <c r="B76" s="38">
        <v>905</v>
      </c>
      <c r="C76" s="38">
        <v>9</v>
      </c>
      <c r="D76" s="38" t="s">
        <v>23</v>
      </c>
      <c r="E76" s="38">
        <v>380</v>
      </c>
      <c r="F76" s="38">
        <f t="shared" si="6"/>
        <v>418.00000000000006</v>
      </c>
      <c r="G76" s="39">
        <f>G75</f>
        <v>11100</v>
      </c>
      <c r="H76" s="40">
        <f t="shared" si="7"/>
        <v>4218000</v>
      </c>
      <c r="I76" s="40">
        <f t="shared" si="8"/>
        <v>4555440</v>
      </c>
      <c r="J76" s="41">
        <f t="shared" si="9"/>
        <v>9500</v>
      </c>
      <c r="K76" s="42">
        <f t="shared" si="10"/>
        <v>1086800.0000000002</v>
      </c>
      <c r="L76" s="43" t="s">
        <v>25</v>
      </c>
      <c r="M76" s="3"/>
      <c r="N76" s="2"/>
      <c r="O76" s="2"/>
    </row>
    <row r="77" spans="1:15" x14ac:dyDescent="0.25">
      <c r="A77" s="37">
        <v>76</v>
      </c>
      <c r="B77" s="38">
        <v>906</v>
      </c>
      <c r="C77" s="38">
        <v>9</v>
      </c>
      <c r="D77" s="38" t="s">
        <v>23</v>
      </c>
      <c r="E77" s="38">
        <v>380</v>
      </c>
      <c r="F77" s="38">
        <f t="shared" si="6"/>
        <v>418.00000000000006</v>
      </c>
      <c r="G77" s="39">
        <f>G76</f>
        <v>11100</v>
      </c>
      <c r="H77" s="40">
        <f t="shared" si="7"/>
        <v>4218000</v>
      </c>
      <c r="I77" s="40">
        <f t="shared" si="8"/>
        <v>4555440</v>
      </c>
      <c r="J77" s="41">
        <f t="shared" si="9"/>
        <v>9500</v>
      </c>
      <c r="K77" s="42">
        <f t="shared" si="10"/>
        <v>1086800.0000000002</v>
      </c>
      <c r="L77" s="43" t="s">
        <v>25</v>
      </c>
      <c r="M77" s="3"/>
      <c r="N77" s="2"/>
      <c r="O77" s="2"/>
    </row>
    <row r="78" spans="1:15" x14ac:dyDescent="0.25">
      <c r="A78" s="37">
        <v>77</v>
      </c>
      <c r="B78" s="38">
        <v>907</v>
      </c>
      <c r="C78" s="38">
        <v>9</v>
      </c>
      <c r="D78" s="38" t="s">
        <v>15</v>
      </c>
      <c r="E78" s="38">
        <v>588</v>
      </c>
      <c r="F78" s="38">
        <f t="shared" si="6"/>
        <v>646.80000000000007</v>
      </c>
      <c r="G78" s="39">
        <f>G77</f>
        <v>11100</v>
      </c>
      <c r="H78" s="40">
        <f t="shared" si="7"/>
        <v>6526800</v>
      </c>
      <c r="I78" s="40">
        <f t="shared" si="8"/>
        <v>7048944</v>
      </c>
      <c r="J78" s="41">
        <f t="shared" si="9"/>
        <v>14500</v>
      </c>
      <c r="K78" s="42">
        <f t="shared" si="10"/>
        <v>1681680.0000000002</v>
      </c>
      <c r="L78" s="43" t="s">
        <v>25</v>
      </c>
      <c r="M78" s="3"/>
      <c r="N78" s="2"/>
      <c r="O78" s="2"/>
    </row>
    <row r="79" spans="1:15" x14ac:dyDescent="0.25">
      <c r="A79" s="37">
        <v>78</v>
      </c>
      <c r="B79" s="38">
        <v>908</v>
      </c>
      <c r="C79" s="38">
        <v>9</v>
      </c>
      <c r="D79" s="38" t="s">
        <v>15</v>
      </c>
      <c r="E79" s="38">
        <v>596</v>
      </c>
      <c r="F79" s="38">
        <f t="shared" si="6"/>
        <v>655.6</v>
      </c>
      <c r="G79" s="39">
        <f>G78</f>
        <v>11100</v>
      </c>
      <c r="H79" s="40">
        <f t="shared" si="7"/>
        <v>6615600</v>
      </c>
      <c r="I79" s="40">
        <f t="shared" si="8"/>
        <v>7144848.0000000009</v>
      </c>
      <c r="J79" s="41">
        <f t="shared" si="9"/>
        <v>15000</v>
      </c>
      <c r="K79" s="42">
        <f t="shared" si="10"/>
        <v>1704560</v>
      </c>
      <c r="L79" s="43" t="s">
        <v>25</v>
      </c>
      <c r="M79" s="3"/>
      <c r="N79" s="2"/>
      <c r="O79" s="2"/>
    </row>
    <row r="80" spans="1:15" x14ac:dyDescent="0.25">
      <c r="A80" s="37">
        <v>79</v>
      </c>
      <c r="B80" s="38">
        <v>909</v>
      </c>
      <c r="C80" s="38">
        <v>9</v>
      </c>
      <c r="D80" s="38" t="s">
        <v>23</v>
      </c>
      <c r="E80" s="38">
        <v>419</v>
      </c>
      <c r="F80" s="38">
        <f t="shared" si="6"/>
        <v>460.90000000000003</v>
      </c>
      <c r="G80" s="39">
        <f>G79</f>
        <v>11100</v>
      </c>
      <c r="H80" s="40">
        <f t="shared" si="7"/>
        <v>4650900</v>
      </c>
      <c r="I80" s="40">
        <f t="shared" si="8"/>
        <v>5022972</v>
      </c>
      <c r="J80" s="41">
        <f t="shared" si="9"/>
        <v>10500</v>
      </c>
      <c r="K80" s="42">
        <f t="shared" si="10"/>
        <v>1198340</v>
      </c>
      <c r="L80" s="43" t="s">
        <v>25</v>
      </c>
      <c r="M80" s="3"/>
      <c r="N80" s="2"/>
      <c r="O80" s="2"/>
    </row>
    <row r="81" spans="1:15" x14ac:dyDescent="0.25">
      <c r="A81" s="37">
        <v>80</v>
      </c>
      <c r="B81" s="38">
        <v>910</v>
      </c>
      <c r="C81" s="38">
        <v>9</v>
      </c>
      <c r="D81" s="38" t="s">
        <v>15</v>
      </c>
      <c r="E81" s="38">
        <v>595</v>
      </c>
      <c r="F81" s="38">
        <f t="shared" si="6"/>
        <v>654.5</v>
      </c>
      <c r="G81" s="39">
        <f>G80</f>
        <v>11100</v>
      </c>
      <c r="H81" s="40">
        <f t="shared" si="7"/>
        <v>6604500</v>
      </c>
      <c r="I81" s="40">
        <f t="shared" si="8"/>
        <v>7132860.0000000009</v>
      </c>
      <c r="J81" s="41">
        <f t="shared" si="9"/>
        <v>15000</v>
      </c>
      <c r="K81" s="42">
        <f t="shared" si="10"/>
        <v>1701700</v>
      </c>
      <c r="L81" s="43" t="s">
        <v>25</v>
      </c>
      <c r="M81" s="3"/>
      <c r="N81" s="2"/>
      <c r="O81" s="2"/>
    </row>
    <row r="82" spans="1:15" x14ac:dyDescent="0.25">
      <c r="A82" s="37">
        <v>81</v>
      </c>
      <c r="B82" s="38">
        <v>911</v>
      </c>
      <c r="C82" s="38">
        <v>9</v>
      </c>
      <c r="D82" s="38" t="s">
        <v>23</v>
      </c>
      <c r="E82" s="38">
        <v>362</v>
      </c>
      <c r="F82" s="38">
        <f t="shared" si="6"/>
        <v>398.20000000000005</v>
      </c>
      <c r="G82" s="39">
        <f>G81</f>
        <v>11100</v>
      </c>
      <c r="H82" s="40">
        <f t="shared" si="7"/>
        <v>4018200</v>
      </c>
      <c r="I82" s="40">
        <f t="shared" si="8"/>
        <v>4339656</v>
      </c>
      <c r="J82" s="41">
        <f t="shared" si="9"/>
        <v>9000</v>
      </c>
      <c r="K82" s="42">
        <f t="shared" si="10"/>
        <v>1035320.0000000001</v>
      </c>
      <c r="L82" s="43" t="s">
        <v>25</v>
      </c>
      <c r="M82" s="3"/>
      <c r="N82" s="2"/>
      <c r="O82" s="2"/>
    </row>
    <row r="83" spans="1:15" x14ac:dyDescent="0.25">
      <c r="A83" s="37">
        <v>82</v>
      </c>
      <c r="B83" s="38">
        <v>912</v>
      </c>
      <c r="C83" s="38">
        <v>9</v>
      </c>
      <c r="D83" s="38" t="s">
        <v>23</v>
      </c>
      <c r="E83" s="38">
        <v>362</v>
      </c>
      <c r="F83" s="38">
        <f t="shared" si="6"/>
        <v>398.20000000000005</v>
      </c>
      <c r="G83" s="39">
        <f>G82</f>
        <v>11100</v>
      </c>
      <c r="H83" s="40">
        <f t="shared" si="7"/>
        <v>4018200</v>
      </c>
      <c r="I83" s="40">
        <f t="shared" si="8"/>
        <v>4339656</v>
      </c>
      <c r="J83" s="41">
        <f t="shared" si="9"/>
        <v>9000</v>
      </c>
      <c r="K83" s="42">
        <f t="shared" si="10"/>
        <v>1035320.0000000001</v>
      </c>
      <c r="L83" s="43" t="s">
        <v>25</v>
      </c>
      <c r="M83" s="3"/>
      <c r="N83" s="2"/>
      <c r="O83" s="2"/>
    </row>
    <row r="84" spans="1:15" x14ac:dyDescent="0.25">
      <c r="A84" s="37">
        <v>83</v>
      </c>
      <c r="B84" s="38">
        <v>1001</v>
      </c>
      <c r="C84" s="38">
        <v>10</v>
      </c>
      <c r="D84" s="38" t="s">
        <v>15</v>
      </c>
      <c r="E84" s="38">
        <v>595</v>
      </c>
      <c r="F84" s="38">
        <f t="shared" si="6"/>
        <v>654.5</v>
      </c>
      <c r="G84" s="39">
        <f>G83+50</f>
        <v>11150</v>
      </c>
      <c r="H84" s="40">
        <f t="shared" si="7"/>
        <v>6634250</v>
      </c>
      <c r="I84" s="40">
        <f t="shared" si="8"/>
        <v>7164990.0000000009</v>
      </c>
      <c r="J84" s="41">
        <f t="shared" si="9"/>
        <v>15000</v>
      </c>
      <c r="K84" s="42">
        <f t="shared" si="10"/>
        <v>1701700</v>
      </c>
      <c r="L84" s="43" t="s">
        <v>25</v>
      </c>
      <c r="M84" s="3"/>
      <c r="N84" s="2"/>
      <c r="O84" s="2"/>
    </row>
    <row r="85" spans="1:15" x14ac:dyDescent="0.25">
      <c r="A85" s="37">
        <v>84</v>
      </c>
      <c r="B85" s="38">
        <v>1002</v>
      </c>
      <c r="C85" s="38">
        <v>10</v>
      </c>
      <c r="D85" s="38" t="s">
        <v>23</v>
      </c>
      <c r="E85" s="38">
        <v>419</v>
      </c>
      <c r="F85" s="38">
        <f t="shared" si="6"/>
        <v>460.90000000000003</v>
      </c>
      <c r="G85" s="39">
        <f>G84</f>
        <v>11150</v>
      </c>
      <c r="H85" s="40">
        <f t="shared" si="7"/>
        <v>4671850</v>
      </c>
      <c r="I85" s="40">
        <f t="shared" si="8"/>
        <v>5045598</v>
      </c>
      <c r="J85" s="41">
        <f t="shared" si="9"/>
        <v>10500</v>
      </c>
      <c r="K85" s="42">
        <f t="shared" si="10"/>
        <v>1198340</v>
      </c>
      <c r="L85" s="43" t="s">
        <v>25</v>
      </c>
      <c r="M85" s="3"/>
      <c r="N85" s="2"/>
      <c r="O85" s="2"/>
    </row>
    <row r="86" spans="1:15" x14ac:dyDescent="0.25">
      <c r="A86" s="37">
        <v>85</v>
      </c>
      <c r="B86" s="38">
        <v>1003</v>
      </c>
      <c r="C86" s="38">
        <v>10</v>
      </c>
      <c r="D86" s="38" t="s">
        <v>15</v>
      </c>
      <c r="E86" s="38">
        <v>594</v>
      </c>
      <c r="F86" s="38">
        <f t="shared" si="6"/>
        <v>653.40000000000009</v>
      </c>
      <c r="G86" s="39">
        <f>G85</f>
        <v>11150</v>
      </c>
      <c r="H86" s="40">
        <f t="shared" si="7"/>
        <v>6623100</v>
      </c>
      <c r="I86" s="40">
        <f t="shared" si="8"/>
        <v>7152948.0000000009</v>
      </c>
      <c r="J86" s="41">
        <f t="shared" si="9"/>
        <v>15000</v>
      </c>
      <c r="K86" s="42">
        <f t="shared" si="10"/>
        <v>1698840.0000000002</v>
      </c>
      <c r="L86" s="43" t="s">
        <v>25</v>
      </c>
      <c r="M86" s="3"/>
      <c r="N86" s="2"/>
      <c r="O86" s="2"/>
    </row>
    <row r="87" spans="1:15" x14ac:dyDescent="0.25">
      <c r="A87" s="37">
        <v>86</v>
      </c>
      <c r="B87" s="38">
        <v>1004</v>
      </c>
      <c r="C87" s="38">
        <v>10</v>
      </c>
      <c r="D87" s="38" t="s">
        <v>15</v>
      </c>
      <c r="E87" s="38">
        <v>588</v>
      </c>
      <c r="F87" s="38">
        <f t="shared" si="6"/>
        <v>646.80000000000007</v>
      </c>
      <c r="G87" s="39">
        <f>G86</f>
        <v>11150</v>
      </c>
      <c r="H87" s="40">
        <f t="shared" si="7"/>
        <v>6556200</v>
      </c>
      <c r="I87" s="40">
        <f t="shared" si="8"/>
        <v>7080696</v>
      </c>
      <c r="J87" s="41">
        <f t="shared" si="9"/>
        <v>15000</v>
      </c>
      <c r="K87" s="42">
        <f t="shared" si="10"/>
        <v>1681680.0000000002</v>
      </c>
      <c r="L87" s="43" t="s">
        <v>25</v>
      </c>
      <c r="M87" s="3"/>
      <c r="N87" s="2"/>
      <c r="O87" s="2"/>
    </row>
    <row r="88" spans="1:15" x14ac:dyDescent="0.25">
      <c r="A88" s="37">
        <v>87</v>
      </c>
      <c r="B88" s="38">
        <v>1005</v>
      </c>
      <c r="C88" s="38">
        <v>10</v>
      </c>
      <c r="D88" s="38" t="s">
        <v>23</v>
      </c>
      <c r="E88" s="38">
        <v>380</v>
      </c>
      <c r="F88" s="38">
        <f t="shared" si="6"/>
        <v>418.00000000000006</v>
      </c>
      <c r="G88" s="39">
        <f>G87</f>
        <v>11150</v>
      </c>
      <c r="H88" s="40">
        <f t="shared" si="7"/>
        <v>4237000</v>
      </c>
      <c r="I88" s="40">
        <f t="shared" si="8"/>
        <v>4575960</v>
      </c>
      <c r="J88" s="41">
        <f t="shared" si="9"/>
        <v>9500</v>
      </c>
      <c r="K88" s="42">
        <f t="shared" si="10"/>
        <v>1086800.0000000002</v>
      </c>
      <c r="L88" s="43" t="s">
        <v>25</v>
      </c>
      <c r="M88" s="3"/>
      <c r="N88" s="2"/>
      <c r="O88" s="2"/>
    </row>
    <row r="89" spans="1:15" x14ac:dyDescent="0.25">
      <c r="A89" s="37">
        <v>88</v>
      </c>
      <c r="B89" s="38">
        <v>1006</v>
      </c>
      <c r="C89" s="38">
        <v>10</v>
      </c>
      <c r="D89" s="38" t="s">
        <v>23</v>
      </c>
      <c r="E89" s="38">
        <v>380</v>
      </c>
      <c r="F89" s="38">
        <f t="shared" si="6"/>
        <v>418.00000000000006</v>
      </c>
      <c r="G89" s="39">
        <f>G88</f>
        <v>11150</v>
      </c>
      <c r="H89" s="40">
        <f t="shared" si="7"/>
        <v>4237000</v>
      </c>
      <c r="I89" s="40">
        <f t="shared" si="8"/>
        <v>4575960</v>
      </c>
      <c r="J89" s="41">
        <f t="shared" si="9"/>
        <v>9500</v>
      </c>
      <c r="K89" s="42">
        <f t="shared" si="10"/>
        <v>1086800.0000000002</v>
      </c>
      <c r="L89" s="43" t="s">
        <v>25</v>
      </c>
      <c r="M89" s="3"/>
      <c r="N89" s="2"/>
      <c r="O89" s="2"/>
    </row>
    <row r="90" spans="1:15" x14ac:dyDescent="0.25">
      <c r="A90" s="37">
        <v>89</v>
      </c>
      <c r="B90" s="38">
        <v>1007</v>
      </c>
      <c r="C90" s="38">
        <v>10</v>
      </c>
      <c r="D90" s="38" t="s">
        <v>15</v>
      </c>
      <c r="E90" s="38">
        <v>588</v>
      </c>
      <c r="F90" s="38">
        <f t="shared" si="6"/>
        <v>646.80000000000007</v>
      </c>
      <c r="G90" s="39">
        <f>G89</f>
        <v>11150</v>
      </c>
      <c r="H90" s="40">
        <f t="shared" si="7"/>
        <v>6556200</v>
      </c>
      <c r="I90" s="40">
        <f t="shared" si="8"/>
        <v>7080696</v>
      </c>
      <c r="J90" s="41">
        <f t="shared" si="9"/>
        <v>15000</v>
      </c>
      <c r="K90" s="42">
        <f t="shared" si="10"/>
        <v>1681680.0000000002</v>
      </c>
      <c r="L90" s="43" t="s">
        <v>25</v>
      </c>
      <c r="M90" s="3"/>
      <c r="N90" s="2"/>
      <c r="O90" s="2"/>
    </row>
    <row r="91" spans="1:15" x14ac:dyDescent="0.25">
      <c r="A91" s="37">
        <v>90</v>
      </c>
      <c r="B91" s="38">
        <v>1008</v>
      </c>
      <c r="C91" s="38">
        <v>10</v>
      </c>
      <c r="D91" s="38" t="s">
        <v>15</v>
      </c>
      <c r="E91" s="38">
        <v>596</v>
      </c>
      <c r="F91" s="38">
        <f t="shared" si="6"/>
        <v>655.6</v>
      </c>
      <c r="G91" s="39">
        <f>G90</f>
        <v>11150</v>
      </c>
      <c r="H91" s="40">
        <f t="shared" si="7"/>
        <v>6645400</v>
      </c>
      <c r="I91" s="40">
        <f t="shared" si="8"/>
        <v>7177032.0000000009</v>
      </c>
      <c r="J91" s="41">
        <f t="shared" si="9"/>
        <v>15000</v>
      </c>
      <c r="K91" s="42">
        <f t="shared" si="10"/>
        <v>1704560</v>
      </c>
      <c r="L91" s="43" t="s">
        <v>25</v>
      </c>
      <c r="M91" s="3"/>
      <c r="N91" s="2"/>
      <c r="O91" s="2"/>
    </row>
    <row r="92" spans="1:15" x14ac:dyDescent="0.25">
      <c r="A92" s="37">
        <v>91</v>
      </c>
      <c r="B92" s="38">
        <v>1009</v>
      </c>
      <c r="C92" s="38">
        <v>10</v>
      </c>
      <c r="D92" s="38" t="s">
        <v>23</v>
      </c>
      <c r="E92" s="38">
        <v>419</v>
      </c>
      <c r="F92" s="38">
        <f t="shared" si="6"/>
        <v>460.90000000000003</v>
      </c>
      <c r="G92" s="39">
        <f>G91</f>
        <v>11150</v>
      </c>
      <c r="H92" s="40">
        <f t="shared" si="7"/>
        <v>4671850</v>
      </c>
      <c r="I92" s="40">
        <f t="shared" si="8"/>
        <v>5045598</v>
      </c>
      <c r="J92" s="41">
        <f t="shared" si="9"/>
        <v>10500</v>
      </c>
      <c r="K92" s="42">
        <f t="shared" si="10"/>
        <v>1198340</v>
      </c>
      <c r="L92" s="43" t="s">
        <v>25</v>
      </c>
      <c r="M92" s="3"/>
      <c r="N92" s="2"/>
      <c r="O92" s="2"/>
    </row>
    <row r="93" spans="1:15" x14ac:dyDescent="0.25">
      <c r="A93" s="37">
        <v>92</v>
      </c>
      <c r="B93" s="38">
        <v>1010</v>
      </c>
      <c r="C93" s="38">
        <v>10</v>
      </c>
      <c r="D93" s="38" t="s">
        <v>15</v>
      </c>
      <c r="E93" s="38">
        <v>595</v>
      </c>
      <c r="F93" s="38">
        <f t="shared" si="6"/>
        <v>654.5</v>
      </c>
      <c r="G93" s="39">
        <f>G92</f>
        <v>11150</v>
      </c>
      <c r="H93" s="40">
        <f t="shared" si="7"/>
        <v>6634250</v>
      </c>
      <c r="I93" s="40">
        <f t="shared" si="8"/>
        <v>7164990.0000000009</v>
      </c>
      <c r="J93" s="41">
        <f t="shared" si="9"/>
        <v>15000</v>
      </c>
      <c r="K93" s="42">
        <f t="shared" si="10"/>
        <v>1701700</v>
      </c>
      <c r="L93" s="43" t="s">
        <v>25</v>
      </c>
      <c r="M93" s="3"/>
      <c r="N93" s="2"/>
      <c r="O93" s="2"/>
    </row>
    <row r="94" spans="1:15" x14ac:dyDescent="0.25">
      <c r="A94" s="37">
        <v>93</v>
      </c>
      <c r="B94" s="38">
        <v>1011</v>
      </c>
      <c r="C94" s="38">
        <v>10</v>
      </c>
      <c r="D94" s="38" t="s">
        <v>23</v>
      </c>
      <c r="E94" s="38">
        <v>362</v>
      </c>
      <c r="F94" s="38">
        <f t="shared" si="6"/>
        <v>398.20000000000005</v>
      </c>
      <c r="G94" s="39">
        <f>G93</f>
        <v>11150</v>
      </c>
      <c r="H94" s="40">
        <f t="shared" si="7"/>
        <v>4036300</v>
      </c>
      <c r="I94" s="40">
        <f t="shared" si="8"/>
        <v>4359204</v>
      </c>
      <c r="J94" s="41">
        <f t="shared" si="9"/>
        <v>9000</v>
      </c>
      <c r="K94" s="42">
        <f t="shared" si="10"/>
        <v>1035320.0000000001</v>
      </c>
      <c r="L94" s="43" t="s">
        <v>25</v>
      </c>
      <c r="M94" s="3"/>
      <c r="N94" s="2"/>
      <c r="O94" s="2"/>
    </row>
    <row r="95" spans="1:15" x14ac:dyDescent="0.25">
      <c r="A95" s="37">
        <v>94</v>
      </c>
      <c r="B95" s="38">
        <v>1012</v>
      </c>
      <c r="C95" s="38">
        <v>10</v>
      </c>
      <c r="D95" s="38" t="s">
        <v>23</v>
      </c>
      <c r="E95" s="38">
        <v>362</v>
      </c>
      <c r="F95" s="38">
        <f t="shared" si="6"/>
        <v>398.20000000000005</v>
      </c>
      <c r="G95" s="39">
        <f>G94</f>
        <v>11150</v>
      </c>
      <c r="H95" s="40">
        <f t="shared" si="7"/>
        <v>4036300</v>
      </c>
      <c r="I95" s="40">
        <f t="shared" si="8"/>
        <v>4359204</v>
      </c>
      <c r="J95" s="41">
        <f t="shared" si="9"/>
        <v>9000</v>
      </c>
      <c r="K95" s="42">
        <f t="shared" si="10"/>
        <v>1035320.0000000001</v>
      </c>
      <c r="L95" s="43" t="s">
        <v>25</v>
      </c>
      <c r="M95" s="3"/>
      <c r="N95" s="2"/>
      <c r="O95" s="2"/>
    </row>
    <row r="96" spans="1:15" x14ac:dyDescent="0.25">
      <c r="A96" s="37">
        <v>95</v>
      </c>
      <c r="B96" s="38">
        <v>1101</v>
      </c>
      <c r="C96" s="38">
        <v>11</v>
      </c>
      <c r="D96" s="38" t="s">
        <v>15</v>
      </c>
      <c r="E96" s="38">
        <v>595</v>
      </c>
      <c r="F96" s="38">
        <f t="shared" si="6"/>
        <v>654.5</v>
      </c>
      <c r="G96" s="39">
        <f>G95+50</f>
        <v>11200</v>
      </c>
      <c r="H96" s="40">
        <f t="shared" si="7"/>
        <v>6664000</v>
      </c>
      <c r="I96" s="40">
        <f t="shared" si="8"/>
        <v>7197120.0000000009</v>
      </c>
      <c r="J96" s="41">
        <f t="shared" si="9"/>
        <v>15000</v>
      </c>
      <c r="K96" s="42">
        <f t="shared" si="10"/>
        <v>1701700</v>
      </c>
      <c r="L96" s="43" t="s">
        <v>25</v>
      </c>
      <c r="M96" s="3"/>
      <c r="N96" s="2"/>
      <c r="O96" s="2"/>
    </row>
    <row r="97" spans="1:16" x14ac:dyDescent="0.25">
      <c r="A97" s="37">
        <v>96</v>
      </c>
      <c r="B97" s="38">
        <v>1102</v>
      </c>
      <c r="C97" s="38">
        <v>11</v>
      </c>
      <c r="D97" s="38" t="s">
        <v>23</v>
      </c>
      <c r="E97" s="38">
        <v>419</v>
      </c>
      <c r="F97" s="38">
        <f t="shared" si="6"/>
        <v>460.90000000000003</v>
      </c>
      <c r="G97" s="39">
        <f>G96</f>
        <v>11200</v>
      </c>
      <c r="H97" s="40">
        <f t="shared" si="7"/>
        <v>4692800</v>
      </c>
      <c r="I97" s="40">
        <f t="shared" si="8"/>
        <v>5068224</v>
      </c>
      <c r="J97" s="41">
        <f t="shared" si="9"/>
        <v>10500</v>
      </c>
      <c r="K97" s="42">
        <f t="shared" si="10"/>
        <v>1198340</v>
      </c>
      <c r="L97" s="43" t="s">
        <v>25</v>
      </c>
      <c r="M97" s="3"/>
      <c r="N97" s="2"/>
      <c r="O97" s="2"/>
    </row>
    <row r="98" spans="1:16" x14ac:dyDescent="0.25">
      <c r="A98" s="37">
        <v>97</v>
      </c>
      <c r="B98" s="38">
        <v>1103</v>
      </c>
      <c r="C98" s="38">
        <v>11</v>
      </c>
      <c r="D98" s="38" t="s">
        <v>15</v>
      </c>
      <c r="E98" s="38">
        <v>594</v>
      </c>
      <c r="F98" s="38">
        <f t="shared" si="6"/>
        <v>653.40000000000009</v>
      </c>
      <c r="G98" s="39">
        <f>G97</f>
        <v>11200</v>
      </c>
      <c r="H98" s="40">
        <f t="shared" si="7"/>
        <v>6652800</v>
      </c>
      <c r="I98" s="40">
        <f t="shared" si="8"/>
        <v>7185024.0000000009</v>
      </c>
      <c r="J98" s="41">
        <f t="shared" si="9"/>
        <v>15000</v>
      </c>
      <c r="K98" s="42">
        <f t="shared" si="10"/>
        <v>1698840.0000000002</v>
      </c>
      <c r="L98" s="43" t="s">
        <v>25</v>
      </c>
      <c r="M98" s="3">
        <v>55.161999999999999</v>
      </c>
      <c r="N98" s="2">
        <f>M98*10.764</f>
        <v>593.76376799999991</v>
      </c>
      <c r="O98" s="2">
        <v>6900000</v>
      </c>
      <c r="P98">
        <f>O98/N98</f>
        <v>11620.783166412406</v>
      </c>
    </row>
    <row r="99" spans="1:16" x14ac:dyDescent="0.25">
      <c r="A99" s="37">
        <v>98</v>
      </c>
      <c r="B99" s="38">
        <v>1104</v>
      </c>
      <c r="C99" s="38">
        <v>11</v>
      </c>
      <c r="D99" s="38" t="s">
        <v>15</v>
      </c>
      <c r="E99" s="38">
        <v>588</v>
      </c>
      <c r="F99" s="38">
        <f t="shared" si="6"/>
        <v>646.80000000000007</v>
      </c>
      <c r="G99" s="39">
        <f>G98</f>
        <v>11200</v>
      </c>
      <c r="H99" s="40">
        <f t="shared" si="7"/>
        <v>6585600</v>
      </c>
      <c r="I99" s="40">
        <f t="shared" si="8"/>
        <v>7112448.0000000009</v>
      </c>
      <c r="J99" s="41">
        <f t="shared" si="9"/>
        <v>15000</v>
      </c>
      <c r="K99" s="42">
        <f t="shared" si="10"/>
        <v>1681680.0000000002</v>
      </c>
      <c r="L99" s="43" t="s">
        <v>25</v>
      </c>
      <c r="M99" s="3"/>
      <c r="N99" s="2"/>
      <c r="O99" s="2"/>
    </row>
    <row r="100" spans="1:16" x14ac:dyDescent="0.25">
      <c r="A100" s="37">
        <v>99</v>
      </c>
      <c r="B100" s="38">
        <v>1105</v>
      </c>
      <c r="C100" s="38">
        <v>11</v>
      </c>
      <c r="D100" s="38" t="s">
        <v>23</v>
      </c>
      <c r="E100" s="38">
        <v>380</v>
      </c>
      <c r="F100" s="38">
        <f t="shared" si="6"/>
        <v>418.00000000000006</v>
      </c>
      <c r="G100" s="39">
        <f>G99</f>
        <v>11200</v>
      </c>
      <c r="H100" s="40">
        <f t="shared" si="7"/>
        <v>4256000</v>
      </c>
      <c r="I100" s="40">
        <f t="shared" si="8"/>
        <v>4596480</v>
      </c>
      <c r="J100" s="41">
        <f t="shared" si="9"/>
        <v>9500</v>
      </c>
      <c r="K100" s="42">
        <f t="shared" si="10"/>
        <v>1086800.0000000002</v>
      </c>
      <c r="L100" s="43" t="s">
        <v>25</v>
      </c>
      <c r="M100" s="3"/>
      <c r="N100" s="2"/>
      <c r="O100" s="2"/>
    </row>
    <row r="101" spans="1:16" x14ac:dyDescent="0.25">
      <c r="A101" s="37">
        <v>100</v>
      </c>
      <c r="B101" s="38">
        <v>1106</v>
      </c>
      <c r="C101" s="38">
        <v>11</v>
      </c>
      <c r="D101" s="38" t="s">
        <v>23</v>
      </c>
      <c r="E101" s="38">
        <v>380</v>
      </c>
      <c r="F101" s="38">
        <f t="shared" si="6"/>
        <v>418.00000000000006</v>
      </c>
      <c r="G101" s="39">
        <f>G100</f>
        <v>11200</v>
      </c>
      <c r="H101" s="40">
        <v>0</v>
      </c>
      <c r="I101" s="40">
        <f t="shared" si="8"/>
        <v>0</v>
      </c>
      <c r="J101" s="41">
        <f t="shared" si="9"/>
        <v>0</v>
      </c>
      <c r="K101" s="42">
        <f t="shared" si="10"/>
        <v>1086800.0000000002</v>
      </c>
      <c r="L101" s="44" t="s">
        <v>27</v>
      </c>
      <c r="M101" s="3"/>
      <c r="N101" s="2"/>
      <c r="O101" s="2"/>
    </row>
    <row r="102" spans="1:16" x14ac:dyDescent="0.25">
      <c r="A102" s="37">
        <v>101</v>
      </c>
      <c r="B102" s="38">
        <v>1107</v>
      </c>
      <c r="C102" s="38">
        <v>11</v>
      </c>
      <c r="D102" s="38" t="s">
        <v>15</v>
      </c>
      <c r="E102" s="38">
        <v>588</v>
      </c>
      <c r="F102" s="38">
        <f t="shared" si="6"/>
        <v>646.80000000000007</v>
      </c>
      <c r="G102" s="39">
        <f>G101</f>
        <v>11200</v>
      </c>
      <c r="H102" s="40">
        <v>0</v>
      </c>
      <c r="I102" s="40">
        <f t="shared" si="8"/>
        <v>0</v>
      </c>
      <c r="J102" s="41">
        <f t="shared" si="9"/>
        <v>0</v>
      </c>
      <c r="K102" s="42">
        <f t="shared" si="10"/>
        <v>1681680.0000000002</v>
      </c>
      <c r="L102" s="44" t="s">
        <v>27</v>
      </c>
      <c r="M102" s="3"/>
      <c r="N102" s="2"/>
      <c r="O102" s="2"/>
    </row>
    <row r="103" spans="1:16" x14ac:dyDescent="0.25">
      <c r="A103" s="37">
        <v>102</v>
      </c>
      <c r="B103" s="38">
        <v>1108</v>
      </c>
      <c r="C103" s="38">
        <v>11</v>
      </c>
      <c r="D103" s="38" t="s">
        <v>15</v>
      </c>
      <c r="E103" s="38">
        <v>596</v>
      </c>
      <c r="F103" s="38">
        <f t="shared" si="6"/>
        <v>655.6</v>
      </c>
      <c r="G103" s="39">
        <f>G102</f>
        <v>11200</v>
      </c>
      <c r="H103" s="40">
        <v>0</v>
      </c>
      <c r="I103" s="40">
        <f t="shared" si="8"/>
        <v>0</v>
      </c>
      <c r="J103" s="41">
        <f t="shared" si="9"/>
        <v>0</v>
      </c>
      <c r="K103" s="42">
        <f t="shared" si="10"/>
        <v>1704560</v>
      </c>
      <c r="L103" s="44" t="s">
        <v>27</v>
      </c>
      <c r="M103" s="3"/>
      <c r="N103" s="2"/>
      <c r="O103" s="2"/>
    </row>
    <row r="104" spans="1:16" x14ac:dyDescent="0.25">
      <c r="A104" s="37">
        <v>103</v>
      </c>
      <c r="B104" s="38">
        <v>1109</v>
      </c>
      <c r="C104" s="38">
        <v>11</v>
      </c>
      <c r="D104" s="38" t="s">
        <v>23</v>
      </c>
      <c r="E104" s="38">
        <v>419</v>
      </c>
      <c r="F104" s="38">
        <f t="shared" si="6"/>
        <v>460.90000000000003</v>
      </c>
      <c r="G104" s="39">
        <f>G103</f>
        <v>11200</v>
      </c>
      <c r="H104" s="40">
        <v>0</v>
      </c>
      <c r="I104" s="40">
        <f t="shared" si="8"/>
        <v>0</v>
      </c>
      <c r="J104" s="41">
        <f t="shared" si="9"/>
        <v>0</v>
      </c>
      <c r="K104" s="42">
        <f t="shared" si="10"/>
        <v>1198340</v>
      </c>
      <c r="L104" s="44" t="s">
        <v>27</v>
      </c>
      <c r="M104" s="3"/>
      <c r="N104" s="2"/>
      <c r="O104" s="2"/>
    </row>
    <row r="105" spans="1:16" x14ac:dyDescent="0.25">
      <c r="A105" s="37">
        <v>104</v>
      </c>
      <c r="B105" s="38">
        <v>1110</v>
      </c>
      <c r="C105" s="38">
        <v>11</v>
      </c>
      <c r="D105" s="38" t="s">
        <v>15</v>
      </c>
      <c r="E105" s="38">
        <v>595</v>
      </c>
      <c r="F105" s="38">
        <f t="shared" si="6"/>
        <v>654.5</v>
      </c>
      <c r="G105" s="39">
        <f>G104</f>
        <v>11200</v>
      </c>
      <c r="H105" s="40">
        <v>0</v>
      </c>
      <c r="I105" s="40">
        <f t="shared" si="8"/>
        <v>0</v>
      </c>
      <c r="J105" s="41">
        <f t="shared" si="9"/>
        <v>0</v>
      </c>
      <c r="K105" s="42">
        <f t="shared" si="10"/>
        <v>1701700</v>
      </c>
      <c r="L105" s="44" t="s">
        <v>27</v>
      </c>
      <c r="M105" s="3"/>
      <c r="N105" s="2"/>
      <c r="O105" s="2"/>
    </row>
    <row r="106" spans="1:16" x14ac:dyDescent="0.25">
      <c r="A106" s="37">
        <v>105</v>
      </c>
      <c r="B106" s="38">
        <v>1111</v>
      </c>
      <c r="C106" s="38">
        <v>11</v>
      </c>
      <c r="D106" s="38" t="s">
        <v>23</v>
      </c>
      <c r="E106" s="38">
        <v>362</v>
      </c>
      <c r="F106" s="38">
        <f t="shared" si="6"/>
        <v>398.20000000000005</v>
      </c>
      <c r="G106" s="39">
        <f>G105</f>
        <v>11200</v>
      </c>
      <c r="H106" s="40">
        <v>0</v>
      </c>
      <c r="I106" s="40">
        <f t="shared" si="8"/>
        <v>0</v>
      </c>
      <c r="J106" s="41">
        <f t="shared" si="9"/>
        <v>0</v>
      </c>
      <c r="K106" s="42">
        <f t="shared" si="10"/>
        <v>1035320.0000000001</v>
      </c>
      <c r="L106" s="44" t="s">
        <v>27</v>
      </c>
      <c r="M106" s="3"/>
      <c r="N106" s="2"/>
      <c r="O106" s="2"/>
    </row>
    <row r="107" spans="1:16" x14ac:dyDescent="0.25">
      <c r="A107" s="37">
        <v>106</v>
      </c>
      <c r="B107" s="38">
        <v>1112</v>
      </c>
      <c r="C107" s="38">
        <v>11</v>
      </c>
      <c r="D107" s="38" t="s">
        <v>23</v>
      </c>
      <c r="E107" s="38">
        <v>362</v>
      </c>
      <c r="F107" s="38">
        <f t="shared" si="6"/>
        <v>398.20000000000005</v>
      </c>
      <c r="G107" s="39">
        <f>G106</f>
        <v>11200</v>
      </c>
      <c r="H107" s="40">
        <f t="shared" si="7"/>
        <v>4054400</v>
      </c>
      <c r="I107" s="40">
        <f t="shared" si="8"/>
        <v>4378752</v>
      </c>
      <c r="J107" s="41">
        <f t="shared" si="9"/>
        <v>9000</v>
      </c>
      <c r="K107" s="42">
        <f t="shared" si="10"/>
        <v>1035320.0000000001</v>
      </c>
      <c r="L107" s="43" t="s">
        <v>25</v>
      </c>
      <c r="M107" s="3"/>
      <c r="N107" s="2"/>
      <c r="O107" s="2"/>
    </row>
    <row r="108" spans="1:16" x14ac:dyDescent="0.25">
      <c r="A108" s="37">
        <v>107</v>
      </c>
      <c r="B108" s="38">
        <v>1205</v>
      </c>
      <c r="C108" s="38">
        <v>12</v>
      </c>
      <c r="D108" s="38" t="s">
        <v>23</v>
      </c>
      <c r="E108" s="38">
        <v>380</v>
      </c>
      <c r="F108" s="38">
        <f t="shared" si="6"/>
        <v>418.00000000000006</v>
      </c>
      <c r="G108" s="39">
        <f>G107+50</f>
        <v>11250</v>
      </c>
      <c r="H108" s="40">
        <f t="shared" si="7"/>
        <v>4275000</v>
      </c>
      <c r="I108" s="40">
        <f t="shared" si="8"/>
        <v>4617000</v>
      </c>
      <c r="J108" s="41">
        <f t="shared" si="9"/>
        <v>9500</v>
      </c>
      <c r="K108" s="42">
        <f t="shared" si="10"/>
        <v>1086800.0000000002</v>
      </c>
      <c r="L108" s="43" t="s">
        <v>25</v>
      </c>
      <c r="M108" s="3"/>
      <c r="N108" s="2"/>
      <c r="O108" s="2"/>
    </row>
    <row r="109" spans="1:16" x14ac:dyDescent="0.25">
      <c r="A109" s="37">
        <v>108</v>
      </c>
      <c r="B109" s="38">
        <v>1206</v>
      </c>
      <c r="C109" s="38">
        <v>12</v>
      </c>
      <c r="D109" s="38" t="s">
        <v>23</v>
      </c>
      <c r="E109" s="38">
        <v>380</v>
      </c>
      <c r="F109" s="38">
        <f t="shared" si="6"/>
        <v>418.00000000000006</v>
      </c>
      <c r="G109" s="39">
        <f>G108</f>
        <v>11250</v>
      </c>
      <c r="H109" s="40">
        <f t="shared" si="7"/>
        <v>4275000</v>
      </c>
      <c r="I109" s="40">
        <f t="shared" si="8"/>
        <v>4617000</v>
      </c>
      <c r="J109" s="41">
        <f t="shared" si="9"/>
        <v>9500</v>
      </c>
      <c r="K109" s="42">
        <f t="shared" si="10"/>
        <v>1086800.0000000002</v>
      </c>
      <c r="L109" s="43" t="s">
        <v>25</v>
      </c>
      <c r="M109" s="3"/>
      <c r="N109" s="2"/>
      <c r="O109" s="2"/>
    </row>
    <row r="110" spans="1:16" x14ac:dyDescent="0.25">
      <c r="A110" s="37">
        <v>109</v>
      </c>
      <c r="B110" s="38">
        <v>1211</v>
      </c>
      <c r="C110" s="38">
        <v>12</v>
      </c>
      <c r="D110" s="38" t="s">
        <v>23</v>
      </c>
      <c r="E110" s="38">
        <v>362</v>
      </c>
      <c r="F110" s="38">
        <f t="shared" si="6"/>
        <v>398.20000000000005</v>
      </c>
      <c r="G110" s="39">
        <f>G109</f>
        <v>11250</v>
      </c>
      <c r="H110" s="40">
        <f t="shared" si="7"/>
        <v>4072500</v>
      </c>
      <c r="I110" s="40">
        <f t="shared" si="8"/>
        <v>4398300</v>
      </c>
      <c r="J110" s="41">
        <f t="shared" si="9"/>
        <v>9000</v>
      </c>
      <c r="K110" s="42">
        <f t="shared" si="10"/>
        <v>1035320.0000000001</v>
      </c>
      <c r="L110" s="43" t="s">
        <v>25</v>
      </c>
      <c r="M110" s="3"/>
      <c r="N110" s="2"/>
      <c r="O110" s="2"/>
    </row>
    <row r="111" spans="1:16" x14ac:dyDescent="0.25">
      <c r="A111" s="37">
        <v>110</v>
      </c>
      <c r="B111" s="38">
        <v>1212</v>
      </c>
      <c r="C111" s="38">
        <v>12</v>
      </c>
      <c r="D111" s="38" t="s">
        <v>23</v>
      </c>
      <c r="E111" s="38">
        <v>362</v>
      </c>
      <c r="F111" s="38">
        <f t="shared" si="6"/>
        <v>398.20000000000005</v>
      </c>
      <c r="G111" s="39">
        <f>G110</f>
        <v>11250</v>
      </c>
      <c r="H111" s="40">
        <f t="shared" si="7"/>
        <v>4072500</v>
      </c>
      <c r="I111" s="40">
        <f t="shared" si="8"/>
        <v>4398300</v>
      </c>
      <c r="J111" s="41">
        <f t="shared" si="9"/>
        <v>9000</v>
      </c>
      <c r="K111" s="42">
        <f t="shared" si="10"/>
        <v>1035320.0000000001</v>
      </c>
      <c r="L111" s="43" t="s">
        <v>25</v>
      </c>
      <c r="M111" s="3"/>
      <c r="N111" s="2"/>
      <c r="O111" s="2"/>
    </row>
    <row r="112" spans="1:16" x14ac:dyDescent="0.25">
      <c r="A112" s="45" t="s">
        <v>3</v>
      </c>
      <c r="B112" s="46"/>
      <c r="C112" s="46"/>
      <c r="D112" s="47"/>
      <c r="E112" s="48">
        <f>SUM(E2:E111)</f>
        <v>53662</v>
      </c>
      <c r="F112" s="48">
        <f>SUM(F2:F111)</f>
        <v>59028.200000000012</v>
      </c>
      <c r="G112" s="39"/>
      <c r="H112" s="49">
        <f>SUM(H2:H111)</f>
        <v>309996000</v>
      </c>
      <c r="I112" s="49">
        <f>SUM(I2:I111)</f>
        <v>334795680</v>
      </c>
      <c r="J112" s="50"/>
      <c r="K112" s="51">
        <f>SUM(K2:K111)</f>
        <v>153473320</v>
      </c>
    </row>
    <row r="116" spans="6:11" x14ac:dyDescent="0.25">
      <c r="F116" s="56"/>
      <c r="K116" s="57"/>
    </row>
    <row r="120" spans="6:11" x14ac:dyDescent="0.25">
      <c r="I120" s="56"/>
    </row>
  </sheetData>
  <mergeCells count="1">
    <mergeCell ref="A112:D1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B133-907A-4E26-8A7C-32F228BAA902}">
  <dimension ref="A1:P68"/>
  <sheetViews>
    <sheetView topLeftCell="A42" zoomScale="145" zoomScaleNormal="145" workbookViewId="0">
      <selection activeCell="H60" sqref="H60:I60"/>
    </sheetView>
  </sheetViews>
  <sheetFormatPr defaultRowHeight="15" x14ac:dyDescent="0.25"/>
  <cols>
    <col min="1" max="1" width="4" style="53" customWidth="1"/>
    <col min="2" max="3" width="4.7109375" style="52" customWidth="1"/>
    <col min="4" max="4" width="6.42578125" style="54" customWidth="1"/>
    <col min="5" max="5" width="6.140625" style="55" customWidth="1"/>
    <col min="6" max="6" width="6.7109375" style="52" customWidth="1"/>
    <col min="7" max="7" width="5.7109375" style="52" customWidth="1"/>
    <col min="8" max="8" width="11.85546875" style="52" customWidth="1"/>
    <col min="9" max="9" width="13" style="52" customWidth="1"/>
    <col min="10" max="10" width="5.7109375" style="52" customWidth="1"/>
    <col min="11" max="11" width="9.7109375" style="52" customWidth="1"/>
    <col min="12" max="12" width="8.7109375" style="52" customWidth="1"/>
    <col min="13" max="13" width="14.28515625" customWidth="1"/>
    <col min="14" max="14" width="14.28515625" style="1" bestFit="1" customWidth="1"/>
    <col min="15" max="15" width="9.140625" style="1"/>
  </cols>
  <sheetData>
    <row r="1" spans="1:16" ht="62.25" customHeight="1" x14ac:dyDescent="0.25">
      <c r="A1" s="31" t="s">
        <v>1</v>
      </c>
      <c r="B1" s="32" t="s">
        <v>0</v>
      </c>
      <c r="C1" s="33" t="s">
        <v>2</v>
      </c>
      <c r="D1" s="34" t="s">
        <v>12</v>
      </c>
      <c r="E1" s="34" t="s">
        <v>20</v>
      </c>
      <c r="F1" s="33" t="s">
        <v>11</v>
      </c>
      <c r="G1" s="32" t="s">
        <v>33</v>
      </c>
      <c r="H1" s="32" t="s">
        <v>28</v>
      </c>
      <c r="I1" s="35" t="s">
        <v>29</v>
      </c>
      <c r="J1" s="33" t="s">
        <v>30</v>
      </c>
      <c r="K1" s="33" t="s">
        <v>31</v>
      </c>
      <c r="L1" s="36" t="s">
        <v>24</v>
      </c>
    </row>
    <row r="2" spans="1:16" ht="15.75" thickBot="1" x14ac:dyDescent="0.3">
      <c r="A2" s="37">
        <v>1</v>
      </c>
      <c r="B2" s="38">
        <v>701</v>
      </c>
      <c r="C2" s="38">
        <v>7</v>
      </c>
      <c r="D2" s="38" t="s">
        <v>15</v>
      </c>
      <c r="E2" s="38">
        <v>595</v>
      </c>
      <c r="F2" s="38">
        <f t="shared" ref="F2:F20" si="0">E2*1.1</f>
        <v>654.5</v>
      </c>
      <c r="G2" s="39">
        <v>11000</v>
      </c>
      <c r="H2" s="40">
        <f t="shared" ref="H2:H59" si="1">E2*G2</f>
        <v>6545000</v>
      </c>
      <c r="I2" s="40">
        <f t="shared" ref="I2:I20" si="2">H2*1.08</f>
        <v>7068600</v>
      </c>
      <c r="J2" s="41">
        <f t="shared" ref="J2:J19" si="3">MROUND((I2*0.025/12),500)</f>
        <v>14500</v>
      </c>
      <c r="K2" s="42">
        <f t="shared" ref="K2:K20" si="4">F2*2600</f>
        <v>1701700</v>
      </c>
      <c r="L2" s="43" t="s">
        <v>25</v>
      </c>
      <c r="O2"/>
    </row>
    <row r="3" spans="1:16" ht="17.25" thickBot="1" x14ac:dyDescent="0.3">
      <c r="A3" s="37">
        <v>2</v>
      </c>
      <c r="B3" s="38">
        <v>702</v>
      </c>
      <c r="C3" s="38">
        <v>7</v>
      </c>
      <c r="D3" s="38" t="s">
        <v>23</v>
      </c>
      <c r="E3" s="38">
        <v>419</v>
      </c>
      <c r="F3" s="38">
        <f t="shared" si="0"/>
        <v>460.90000000000003</v>
      </c>
      <c r="G3" s="39">
        <v>11000</v>
      </c>
      <c r="H3" s="40">
        <f t="shared" si="1"/>
        <v>4609000</v>
      </c>
      <c r="I3" s="40">
        <f t="shared" si="2"/>
        <v>4977720</v>
      </c>
      <c r="J3" s="41">
        <f t="shared" si="3"/>
        <v>10500</v>
      </c>
      <c r="K3" s="42">
        <f t="shared" si="4"/>
        <v>1198340</v>
      </c>
      <c r="L3" s="43" t="s">
        <v>25</v>
      </c>
      <c r="M3">
        <f>38.962*10.764</f>
        <v>419.38696800000002</v>
      </c>
      <c r="O3" s="3"/>
      <c r="P3" s="7"/>
    </row>
    <row r="4" spans="1:16" ht="17.25" thickBot="1" x14ac:dyDescent="0.3">
      <c r="A4" s="37">
        <v>3</v>
      </c>
      <c r="B4" s="38">
        <v>703</v>
      </c>
      <c r="C4" s="38">
        <v>7</v>
      </c>
      <c r="D4" s="38" t="s">
        <v>15</v>
      </c>
      <c r="E4" s="38">
        <v>594</v>
      </c>
      <c r="F4" s="38">
        <f t="shared" si="0"/>
        <v>653.40000000000009</v>
      </c>
      <c r="G4" s="39">
        <v>11000</v>
      </c>
      <c r="H4" s="40">
        <f t="shared" si="1"/>
        <v>6534000</v>
      </c>
      <c r="I4" s="40">
        <f t="shared" si="2"/>
        <v>7056720</v>
      </c>
      <c r="J4" s="41">
        <f t="shared" si="3"/>
        <v>14500</v>
      </c>
      <c r="K4" s="42">
        <f t="shared" si="4"/>
        <v>1698840.0000000002</v>
      </c>
      <c r="L4" s="43" t="s">
        <v>25</v>
      </c>
      <c r="M4" s="58"/>
      <c r="N4" s="8"/>
      <c r="O4" s="3"/>
      <c r="P4" s="8"/>
    </row>
    <row r="5" spans="1:16" ht="17.25" thickBot="1" x14ac:dyDescent="0.3">
      <c r="A5" s="37">
        <v>4</v>
      </c>
      <c r="B5" s="38">
        <v>704</v>
      </c>
      <c r="C5" s="38">
        <v>7</v>
      </c>
      <c r="D5" s="38" t="s">
        <v>15</v>
      </c>
      <c r="E5" s="38">
        <v>588</v>
      </c>
      <c r="F5" s="38">
        <f t="shared" si="0"/>
        <v>646.80000000000007</v>
      </c>
      <c r="G5" s="39">
        <v>11000</v>
      </c>
      <c r="H5" s="40">
        <f t="shared" si="1"/>
        <v>6468000</v>
      </c>
      <c r="I5" s="40">
        <f t="shared" si="2"/>
        <v>6985440</v>
      </c>
      <c r="J5" s="41">
        <f t="shared" si="3"/>
        <v>14500</v>
      </c>
      <c r="K5" s="42">
        <f t="shared" si="4"/>
        <v>1681680.0000000002</v>
      </c>
      <c r="L5" s="43" t="s">
        <v>25</v>
      </c>
      <c r="M5" s="59"/>
      <c r="N5" s="7">
        <v>8369586210</v>
      </c>
      <c r="O5" s="3"/>
      <c r="P5" s="7"/>
    </row>
    <row r="6" spans="1:16" ht="17.25" thickBot="1" x14ac:dyDescent="0.3">
      <c r="A6" s="37">
        <v>5</v>
      </c>
      <c r="B6" s="38">
        <v>705</v>
      </c>
      <c r="C6" s="38">
        <v>7</v>
      </c>
      <c r="D6" s="38" t="s">
        <v>23</v>
      </c>
      <c r="E6" s="38">
        <v>380</v>
      </c>
      <c r="F6" s="38">
        <f t="shared" si="0"/>
        <v>418.00000000000006</v>
      </c>
      <c r="G6" s="39">
        <v>11000</v>
      </c>
      <c r="H6" s="40">
        <f t="shared" si="1"/>
        <v>4180000</v>
      </c>
      <c r="I6" s="40">
        <f t="shared" si="2"/>
        <v>4514400</v>
      </c>
      <c r="J6" s="41">
        <f t="shared" si="3"/>
        <v>9500</v>
      </c>
      <c r="K6" s="42">
        <f t="shared" si="4"/>
        <v>1086800.0000000002</v>
      </c>
      <c r="L6" s="43" t="s">
        <v>25</v>
      </c>
      <c r="M6" s="58"/>
      <c r="N6" s="8"/>
      <c r="O6" s="3"/>
      <c r="P6" s="11"/>
    </row>
    <row r="7" spans="1:16" ht="17.25" thickBot="1" x14ac:dyDescent="0.3">
      <c r="A7" s="37">
        <v>6</v>
      </c>
      <c r="B7" s="38">
        <v>706</v>
      </c>
      <c r="C7" s="38">
        <v>7</v>
      </c>
      <c r="D7" s="38" t="s">
        <v>23</v>
      </c>
      <c r="E7" s="38">
        <v>380</v>
      </c>
      <c r="F7" s="38">
        <f t="shared" si="0"/>
        <v>418.00000000000006</v>
      </c>
      <c r="G7" s="39">
        <v>11000</v>
      </c>
      <c r="H7" s="40">
        <f t="shared" si="1"/>
        <v>4180000</v>
      </c>
      <c r="I7" s="40">
        <f t="shared" si="2"/>
        <v>4514400</v>
      </c>
      <c r="J7" s="41">
        <f t="shared" si="3"/>
        <v>9500</v>
      </c>
      <c r="K7" s="42">
        <f t="shared" si="4"/>
        <v>1086800.0000000002</v>
      </c>
      <c r="L7" s="43" t="s">
        <v>25</v>
      </c>
      <c r="M7" s="59"/>
      <c r="N7" s="7"/>
      <c r="O7" s="3"/>
      <c r="P7" s="7"/>
    </row>
    <row r="8" spans="1:16" ht="17.25" thickBot="1" x14ac:dyDescent="0.3">
      <c r="A8" s="37">
        <v>7</v>
      </c>
      <c r="B8" s="38">
        <v>707</v>
      </c>
      <c r="C8" s="38">
        <v>7</v>
      </c>
      <c r="D8" s="38" t="s">
        <v>15</v>
      </c>
      <c r="E8" s="38">
        <v>588</v>
      </c>
      <c r="F8" s="38">
        <f t="shared" si="0"/>
        <v>646.80000000000007</v>
      </c>
      <c r="G8" s="39">
        <v>11000</v>
      </c>
      <c r="H8" s="40">
        <f t="shared" si="1"/>
        <v>6468000</v>
      </c>
      <c r="I8" s="40">
        <f t="shared" si="2"/>
        <v>6985440</v>
      </c>
      <c r="J8" s="41">
        <f t="shared" si="3"/>
        <v>14500</v>
      </c>
      <c r="K8" s="42">
        <f t="shared" si="4"/>
        <v>1681680.0000000002</v>
      </c>
      <c r="L8" s="43" t="s">
        <v>25</v>
      </c>
      <c r="M8" s="58"/>
      <c r="N8" s="8"/>
      <c r="O8" s="3"/>
      <c r="P8" s="8"/>
    </row>
    <row r="9" spans="1:16" ht="17.25" thickBot="1" x14ac:dyDescent="0.3">
      <c r="A9" s="37">
        <v>8</v>
      </c>
      <c r="B9" s="38">
        <v>708</v>
      </c>
      <c r="C9" s="38">
        <v>7</v>
      </c>
      <c r="D9" s="38" t="s">
        <v>15</v>
      </c>
      <c r="E9" s="38">
        <v>596</v>
      </c>
      <c r="F9" s="38">
        <f t="shared" si="0"/>
        <v>655.6</v>
      </c>
      <c r="G9" s="39">
        <v>11000</v>
      </c>
      <c r="H9" s="40">
        <f t="shared" si="1"/>
        <v>6556000</v>
      </c>
      <c r="I9" s="40">
        <f t="shared" si="2"/>
        <v>7080480</v>
      </c>
      <c r="J9" s="41">
        <f t="shared" si="3"/>
        <v>15000</v>
      </c>
      <c r="K9" s="42">
        <f t="shared" si="4"/>
        <v>1704560</v>
      </c>
      <c r="L9" s="43" t="s">
        <v>25</v>
      </c>
      <c r="M9" s="58"/>
      <c r="N9" s="8"/>
      <c r="O9" s="3"/>
      <c r="P9" s="8"/>
    </row>
    <row r="10" spans="1:16" ht="17.25" thickBot="1" x14ac:dyDescent="0.3">
      <c r="A10" s="37">
        <v>9</v>
      </c>
      <c r="B10" s="38">
        <v>709</v>
      </c>
      <c r="C10" s="38">
        <v>7</v>
      </c>
      <c r="D10" s="38" t="s">
        <v>23</v>
      </c>
      <c r="E10" s="38">
        <v>419</v>
      </c>
      <c r="F10" s="38">
        <f t="shared" si="0"/>
        <v>460.90000000000003</v>
      </c>
      <c r="G10" s="39">
        <v>11000</v>
      </c>
      <c r="H10" s="40">
        <f t="shared" si="1"/>
        <v>4609000</v>
      </c>
      <c r="I10" s="40">
        <f t="shared" si="2"/>
        <v>4977720</v>
      </c>
      <c r="J10" s="41">
        <f t="shared" si="3"/>
        <v>10500</v>
      </c>
      <c r="K10" s="42">
        <f t="shared" si="4"/>
        <v>1198340</v>
      </c>
      <c r="L10" s="43" t="s">
        <v>25</v>
      </c>
      <c r="M10" s="58"/>
      <c r="N10" s="8"/>
      <c r="O10" s="3"/>
      <c r="P10" s="8"/>
    </row>
    <row r="11" spans="1:16" ht="17.25" thickBot="1" x14ac:dyDescent="0.3">
      <c r="A11" s="37">
        <v>10</v>
      </c>
      <c r="B11" s="38">
        <v>710</v>
      </c>
      <c r="C11" s="38">
        <v>7</v>
      </c>
      <c r="D11" s="38" t="s">
        <v>15</v>
      </c>
      <c r="E11" s="38">
        <v>595</v>
      </c>
      <c r="F11" s="38">
        <f t="shared" si="0"/>
        <v>654.5</v>
      </c>
      <c r="G11" s="39">
        <v>11000</v>
      </c>
      <c r="H11" s="40">
        <f t="shared" si="1"/>
        <v>6545000</v>
      </c>
      <c r="I11" s="40">
        <f t="shared" si="2"/>
        <v>7068600</v>
      </c>
      <c r="J11" s="41">
        <f t="shared" si="3"/>
        <v>14500</v>
      </c>
      <c r="K11" s="42">
        <f t="shared" si="4"/>
        <v>1701700</v>
      </c>
      <c r="L11" s="43" t="s">
        <v>25</v>
      </c>
      <c r="M11" s="58"/>
      <c r="N11" s="8"/>
      <c r="O11" s="3"/>
      <c r="P11" s="8"/>
    </row>
    <row r="12" spans="1:16" ht="17.25" thickBot="1" x14ac:dyDescent="0.3">
      <c r="A12" s="37">
        <v>11</v>
      </c>
      <c r="B12" s="38">
        <v>711</v>
      </c>
      <c r="C12" s="38">
        <v>7</v>
      </c>
      <c r="D12" s="38" t="s">
        <v>23</v>
      </c>
      <c r="E12" s="38">
        <v>362</v>
      </c>
      <c r="F12" s="38">
        <f t="shared" si="0"/>
        <v>398.20000000000005</v>
      </c>
      <c r="G12" s="39">
        <v>11000</v>
      </c>
      <c r="H12" s="40">
        <f t="shared" si="1"/>
        <v>3982000</v>
      </c>
      <c r="I12" s="40">
        <f t="shared" si="2"/>
        <v>4300560</v>
      </c>
      <c r="J12" s="41">
        <f t="shared" si="3"/>
        <v>9000</v>
      </c>
      <c r="K12" s="42">
        <f t="shared" si="4"/>
        <v>1035320.0000000001</v>
      </c>
      <c r="L12" s="43" t="s">
        <v>25</v>
      </c>
      <c r="M12" s="58"/>
      <c r="N12" s="8"/>
      <c r="O12" s="3"/>
      <c r="P12" s="8"/>
    </row>
    <row r="13" spans="1:16" ht="17.25" thickBot="1" x14ac:dyDescent="0.3">
      <c r="A13" s="37">
        <v>12</v>
      </c>
      <c r="B13" s="38">
        <v>712</v>
      </c>
      <c r="C13" s="38">
        <v>7</v>
      </c>
      <c r="D13" s="38" t="s">
        <v>23</v>
      </c>
      <c r="E13" s="38">
        <v>362</v>
      </c>
      <c r="F13" s="38">
        <f t="shared" si="0"/>
        <v>398.20000000000005</v>
      </c>
      <c r="G13" s="39">
        <v>11000</v>
      </c>
      <c r="H13" s="40">
        <f t="shared" si="1"/>
        <v>3982000</v>
      </c>
      <c r="I13" s="40">
        <f t="shared" si="2"/>
        <v>4300560</v>
      </c>
      <c r="J13" s="41">
        <f t="shared" si="3"/>
        <v>9000</v>
      </c>
      <c r="K13" s="42">
        <f t="shared" si="4"/>
        <v>1035320.0000000001</v>
      </c>
      <c r="L13" s="43" t="s">
        <v>25</v>
      </c>
      <c r="M13" s="58"/>
      <c r="N13" s="8"/>
      <c r="O13" s="3"/>
      <c r="P13" s="8"/>
    </row>
    <row r="14" spans="1:16" ht="17.25" thickBot="1" x14ac:dyDescent="0.3">
      <c r="A14" s="37">
        <v>13</v>
      </c>
      <c r="B14" s="38">
        <v>801</v>
      </c>
      <c r="C14" s="38">
        <v>8</v>
      </c>
      <c r="D14" s="38" t="s">
        <v>15</v>
      </c>
      <c r="E14" s="38">
        <v>595</v>
      </c>
      <c r="F14" s="38">
        <f t="shared" si="0"/>
        <v>654.5</v>
      </c>
      <c r="G14" s="39">
        <v>11050</v>
      </c>
      <c r="H14" s="40">
        <f t="shared" si="1"/>
        <v>6574750</v>
      </c>
      <c r="I14" s="40">
        <f t="shared" si="2"/>
        <v>7100730.0000000009</v>
      </c>
      <c r="J14" s="41">
        <f t="shared" si="3"/>
        <v>15000</v>
      </c>
      <c r="K14" s="42">
        <f t="shared" si="4"/>
        <v>1701700</v>
      </c>
      <c r="L14" s="43" t="s">
        <v>25</v>
      </c>
      <c r="M14" s="59"/>
      <c r="N14" s="7"/>
      <c r="O14" s="3"/>
      <c r="P14" s="7"/>
    </row>
    <row r="15" spans="1:16" ht="17.25" thickBot="1" x14ac:dyDescent="0.3">
      <c r="A15" s="37">
        <v>14</v>
      </c>
      <c r="B15" s="38">
        <v>802</v>
      </c>
      <c r="C15" s="38">
        <v>8</v>
      </c>
      <c r="D15" s="38" t="s">
        <v>23</v>
      </c>
      <c r="E15" s="38">
        <v>419</v>
      </c>
      <c r="F15" s="38">
        <f t="shared" si="0"/>
        <v>460.90000000000003</v>
      </c>
      <c r="G15" s="39">
        <v>11050</v>
      </c>
      <c r="H15" s="40">
        <f t="shared" si="1"/>
        <v>4629950</v>
      </c>
      <c r="I15" s="40">
        <f t="shared" si="2"/>
        <v>5000346</v>
      </c>
      <c r="J15" s="41">
        <f t="shared" si="3"/>
        <v>10500</v>
      </c>
      <c r="K15" s="42">
        <f t="shared" si="4"/>
        <v>1198340</v>
      </c>
      <c r="L15" s="43" t="s">
        <v>25</v>
      </c>
      <c r="M15" s="58"/>
      <c r="N15" s="8"/>
      <c r="O15" s="3"/>
      <c r="P15" s="8"/>
    </row>
    <row r="16" spans="1:16" x14ac:dyDescent="0.25">
      <c r="A16" s="37">
        <v>15</v>
      </c>
      <c r="B16" s="38">
        <v>803</v>
      </c>
      <c r="C16" s="38">
        <v>8</v>
      </c>
      <c r="D16" s="38" t="s">
        <v>15</v>
      </c>
      <c r="E16" s="38">
        <v>594</v>
      </c>
      <c r="F16" s="38">
        <f t="shared" si="0"/>
        <v>653.40000000000009</v>
      </c>
      <c r="G16" s="39">
        <v>11050</v>
      </c>
      <c r="H16" s="40">
        <f t="shared" si="1"/>
        <v>6563700</v>
      </c>
      <c r="I16" s="40">
        <f t="shared" si="2"/>
        <v>7088796.0000000009</v>
      </c>
      <c r="J16" s="41">
        <f t="shared" si="3"/>
        <v>15000</v>
      </c>
      <c r="K16" s="42">
        <f t="shared" si="4"/>
        <v>1698840.0000000002</v>
      </c>
      <c r="L16" s="43" t="s">
        <v>25</v>
      </c>
      <c r="M16" s="12"/>
      <c r="N16" s="2"/>
      <c r="O16" s="2"/>
    </row>
    <row r="17" spans="1:15" x14ac:dyDescent="0.25">
      <c r="A17" s="37">
        <v>16</v>
      </c>
      <c r="B17" s="38">
        <v>804</v>
      </c>
      <c r="C17" s="38">
        <v>8</v>
      </c>
      <c r="D17" s="38" t="s">
        <v>15</v>
      </c>
      <c r="E17" s="38">
        <v>588</v>
      </c>
      <c r="F17" s="38">
        <f t="shared" si="0"/>
        <v>646.80000000000007</v>
      </c>
      <c r="G17" s="39">
        <v>11050</v>
      </c>
      <c r="H17" s="40">
        <f t="shared" si="1"/>
        <v>6497400</v>
      </c>
      <c r="I17" s="40">
        <f t="shared" si="2"/>
        <v>7017192</v>
      </c>
      <c r="J17" s="41">
        <f t="shared" si="3"/>
        <v>14500</v>
      </c>
      <c r="K17" s="42">
        <f t="shared" si="4"/>
        <v>1681680.0000000002</v>
      </c>
      <c r="L17" s="43" t="s">
        <v>25</v>
      </c>
      <c r="M17" s="12"/>
      <c r="N17" s="2"/>
      <c r="O17" s="2"/>
    </row>
    <row r="18" spans="1:15" x14ac:dyDescent="0.25">
      <c r="A18" s="37">
        <v>17</v>
      </c>
      <c r="B18" s="38">
        <v>805</v>
      </c>
      <c r="C18" s="38">
        <v>8</v>
      </c>
      <c r="D18" s="38" t="s">
        <v>23</v>
      </c>
      <c r="E18" s="38">
        <v>380</v>
      </c>
      <c r="F18" s="38">
        <f t="shared" si="0"/>
        <v>418.00000000000006</v>
      </c>
      <c r="G18" s="39">
        <v>11050</v>
      </c>
      <c r="H18" s="40">
        <f t="shared" si="1"/>
        <v>4199000</v>
      </c>
      <c r="I18" s="40">
        <f t="shared" si="2"/>
        <v>4534920</v>
      </c>
      <c r="J18" s="41">
        <f t="shared" si="3"/>
        <v>9500</v>
      </c>
      <c r="K18" s="42">
        <f t="shared" si="4"/>
        <v>1086800.0000000002</v>
      </c>
      <c r="L18" s="43" t="s">
        <v>25</v>
      </c>
      <c r="M18" s="12"/>
      <c r="N18" s="2"/>
      <c r="O18" s="2"/>
    </row>
    <row r="19" spans="1:15" x14ac:dyDescent="0.25">
      <c r="A19" s="37">
        <v>18</v>
      </c>
      <c r="B19" s="38">
        <v>806</v>
      </c>
      <c r="C19" s="38">
        <v>8</v>
      </c>
      <c r="D19" s="38" t="s">
        <v>23</v>
      </c>
      <c r="E19" s="38">
        <v>380</v>
      </c>
      <c r="F19" s="38">
        <f t="shared" si="0"/>
        <v>418.00000000000006</v>
      </c>
      <c r="G19" s="39">
        <v>11050</v>
      </c>
      <c r="H19" s="40">
        <f t="shared" si="1"/>
        <v>4199000</v>
      </c>
      <c r="I19" s="40">
        <f t="shared" si="2"/>
        <v>4534920</v>
      </c>
      <c r="J19" s="41">
        <f t="shared" si="3"/>
        <v>9500</v>
      </c>
      <c r="K19" s="42">
        <f t="shared" si="4"/>
        <v>1086800.0000000002</v>
      </c>
      <c r="L19" s="43" t="s">
        <v>25</v>
      </c>
      <c r="M19" s="12"/>
      <c r="N19" s="2"/>
      <c r="O19" s="2"/>
    </row>
    <row r="20" spans="1:15" x14ac:dyDescent="0.25">
      <c r="A20" s="37">
        <v>19</v>
      </c>
      <c r="B20" s="38">
        <v>807</v>
      </c>
      <c r="C20" s="38">
        <v>8</v>
      </c>
      <c r="D20" s="38" t="s">
        <v>15</v>
      </c>
      <c r="E20" s="38">
        <v>588</v>
      </c>
      <c r="F20" s="38">
        <f t="shared" si="0"/>
        <v>646.80000000000007</v>
      </c>
      <c r="G20" s="39">
        <v>11050</v>
      </c>
      <c r="H20" s="40">
        <f t="shared" si="1"/>
        <v>6497400</v>
      </c>
      <c r="I20" s="40">
        <f t="shared" si="2"/>
        <v>7017192</v>
      </c>
      <c r="J20" s="41">
        <f t="shared" ref="J20:J59" si="5">MROUND((I20*0.025/12),500)</f>
        <v>14500</v>
      </c>
      <c r="K20" s="42">
        <f t="shared" si="4"/>
        <v>1681680.0000000002</v>
      </c>
      <c r="L20" s="43" t="s">
        <v>25</v>
      </c>
      <c r="M20" s="12"/>
      <c r="N20" s="2"/>
      <c r="O20" s="2"/>
    </row>
    <row r="21" spans="1:15" x14ac:dyDescent="0.25">
      <c r="A21" s="37">
        <v>20</v>
      </c>
      <c r="B21" s="38">
        <v>808</v>
      </c>
      <c r="C21" s="38">
        <v>8</v>
      </c>
      <c r="D21" s="38" t="s">
        <v>15</v>
      </c>
      <c r="E21" s="38">
        <v>596</v>
      </c>
      <c r="F21" s="38">
        <f t="shared" ref="F21:F59" si="6">E21*1.1</f>
        <v>655.6</v>
      </c>
      <c r="G21" s="39">
        <v>11050</v>
      </c>
      <c r="H21" s="40">
        <f t="shared" si="1"/>
        <v>6585800</v>
      </c>
      <c r="I21" s="40">
        <f t="shared" ref="I21:I59" si="7">H21*1.08</f>
        <v>7112664.0000000009</v>
      </c>
      <c r="J21" s="41">
        <f t="shared" si="5"/>
        <v>15000</v>
      </c>
      <c r="K21" s="42">
        <f t="shared" ref="K21:K59" si="8">F21*2600</f>
        <v>1704560</v>
      </c>
      <c r="L21" s="43" t="s">
        <v>25</v>
      </c>
      <c r="M21" s="12"/>
      <c r="N21" s="2"/>
      <c r="O21" s="2"/>
    </row>
    <row r="22" spans="1:15" x14ac:dyDescent="0.25">
      <c r="A22" s="37">
        <v>21</v>
      </c>
      <c r="B22" s="38">
        <v>809</v>
      </c>
      <c r="C22" s="38">
        <v>8</v>
      </c>
      <c r="D22" s="38" t="s">
        <v>23</v>
      </c>
      <c r="E22" s="38">
        <v>419</v>
      </c>
      <c r="F22" s="38">
        <f t="shared" si="6"/>
        <v>460.90000000000003</v>
      </c>
      <c r="G22" s="39">
        <v>11050</v>
      </c>
      <c r="H22" s="40">
        <f t="shared" si="1"/>
        <v>4629950</v>
      </c>
      <c r="I22" s="40">
        <f t="shared" si="7"/>
        <v>5000346</v>
      </c>
      <c r="J22" s="41">
        <f t="shared" si="5"/>
        <v>10500</v>
      </c>
      <c r="K22" s="42">
        <f t="shared" si="8"/>
        <v>1198340</v>
      </c>
      <c r="L22" s="43" t="s">
        <v>25</v>
      </c>
      <c r="M22" s="12"/>
      <c r="N22" s="2"/>
      <c r="O22" s="2"/>
    </row>
    <row r="23" spans="1:15" x14ac:dyDescent="0.25">
      <c r="A23" s="37">
        <v>22</v>
      </c>
      <c r="B23" s="38">
        <v>810</v>
      </c>
      <c r="C23" s="38">
        <v>8</v>
      </c>
      <c r="D23" s="38" t="s">
        <v>15</v>
      </c>
      <c r="E23" s="38">
        <v>595</v>
      </c>
      <c r="F23" s="38">
        <f t="shared" si="6"/>
        <v>654.5</v>
      </c>
      <c r="G23" s="39">
        <v>11050</v>
      </c>
      <c r="H23" s="40">
        <f t="shared" si="1"/>
        <v>6574750</v>
      </c>
      <c r="I23" s="40">
        <f t="shared" si="7"/>
        <v>7100730.0000000009</v>
      </c>
      <c r="J23" s="41">
        <f t="shared" si="5"/>
        <v>15000</v>
      </c>
      <c r="K23" s="42">
        <f t="shared" si="8"/>
        <v>1701700</v>
      </c>
      <c r="L23" s="43" t="s">
        <v>25</v>
      </c>
      <c r="M23" s="12"/>
      <c r="N23" s="2"/>
      <c r="O23" s="2"/>
    </row>
    <row r="24" spans="1:15" x14ac:dyDescent="0.25">
      <c r="A24" s="37">
        <v>23</v>
      </c>
      <c r="B24" s="38">
        <v>811</v>
      </c>
      <c r="C24" s="38">
        <v>8</v>
      </c>
      <c r="D24" s="38" t="s">
        <v>23</v>
      </c>
      <c r="E24" s="38">
        <v>362</v>
      </c>
      <c r="F24" s="38">
        <f t="shared" si="6"/>
        <v>398.20000000000005</v>
      </c>
      <c r="G24" s="39">
        <v>11050</v>
      </c>
      <c r="H24" s="40">
        <f t="shared" si="1"/>
        <v>4000100</v>
      </c>
      <c r="I24" s="40">
        <f t="shared" si="7"/>
        <v>4320108</v>
      </c>
      <c r="J24" s="41">
        <f t="shared" si="5"/>
        <v>9000</v>
      </c>
      <c r="K24" s="42">
        <f t="shared" si="8"/>
        <v>1035320.0000000001</v>
      </c>
      <c r="L24" s="43" t="s">
        <v>25</v>
      </c>
      <c r="M24" s="12"/>
      <c r="N24" s="2"/>
      <c r="O24" s="2"/>
    </row>
    <row r="25" spans="1:15" x14ac:dyDescent="0.25">
      <c r="A25" s="37">
        <v>24</v>
      </c>
      <c r="B25" s="38">
        <v>812</v>
      </c>
      <c r="C25" s="38">
        <v>8</v>
      </c>
      <c r="D25" s="38" t="s">
        <v>23</v>
      </c>
      <c r="E25" s="38">
        <v>362</v>
      </c>
      <c r="F25" s="38">
        <f t="shared" si="6"/>
        <v>398.20000000000005</v>
      </c>
      <c r="G25" s="39">
        <v>11050</v>
      </c>
      <c r="H25" s="40">
        <f t="shared" si="1"/>
        <v>4000100</v>
      </c>
      <c r="I25" s="40">
        <f t="shared" si="7"/>
        <v>4320108</v>
      </c>
      <c r="J25" s="41">
        <f t="shared" si="5"/>
        <v>9000</v>
      </c>
      <c r="K25" s="42">
        <f t="shared" si="8"/>
        <v>1035320.0000000001</v>
      </c>
      <c r="L25" s="43" t="s">
        <v>25</v>
      </c>
      <c r="M25" s="12"/>
      <c r="N25" s="2"/>
      <c r="O25" s="2"/>
    </row>
    <row r="26" spans="1:15" x14ac:dyDescent="0.25">
      <c r="A26" s="37">
        <v>25</v>
      </c>
      <c r="B26" s="38">
        <v>901</v>
      </c>
      <c r="C26" s="38">
        <v>9</v>
      </c>
      <c r="D26" s="38" t="s">
        <v>15</v>
      </c>
      <c r="E26" s="38">
        <v>595</v>
      </c>
      <c r="F26" s="38">
        <f t="shared" si="6"/>
        <v>654.5</v>
      </c>
      <c r="G26" s="39">
        <v>11100</v>
      </c>
      <c r="H26" s="40">
        <f t="shared" si="1"/>
        <v>6604500</v>
      </c>
      <c r="I26" s="40">
        <f t="shared" si="7"/>
        <v>7132860.0000000009</v>
      </c>
      <c r="J26" s="41">
        <f t="shared" si="5"/>
        <v>15000</v>
      </c>
      <c r="K26" s="42">
        <f t="shared" si="8"/>
        <v>1701700</v>
      </c>
      <c r="L26" s="43" t="s">
        <v>25</v>
      </c>
      <c r="M26" s="12"/>
      <c r="N26" s="2"/>
      <c r="O26" s="2"/>
    </row>
    <row r="27" spans="1:15" x14ac:dyDescent="0.25">
      <c r="A27" s="37">
        <v>26</v>
      </c>
      <c r="B27" s="38">
        <v>902</v>
      </c>
      <c r="C27" s="38">
        <v>9</v>
      </c>
      <c r="D27" s="38" t="s">
        <v>23</v>
      </c>
      <c r="E27" s="38">
        <v>419</v>
      </c>
      <c r="F27" s="38">
        <f t="shared" si="6"/>
        <v>460.90000000000003</v>
      </c>
      <c r="G27" s="39">
        <v>11100</v>
      </c>
      <c r="H27" s="40">
        <f t="shared" si="1"/>
        <v>4650900</v>
      </c>
      <c r="I27" s="40">
        <f t="shared" si="7"/>
        <v>5022972</v>
      </c>
      <c r="J27" s="41">
        <f t="shared" si="5"/>
        <v>10500</v>
      </c>
      <c r="K27" s="42">
        <f t="shared" si="8"/>
        <v>1198340</v>
      </c>
      <c r="L27" s="43" t="s">
        <v>25</v>
      </c>
      <c r="M27" s="12"/>
      <c r="N27" s="2"/>
      <c r="O27" s="2"/>
    </row>
    <row r="28" spans="1:15" x14ac:dyDescent="0.25">
      <c r="A28" s="37">
        <v>27</v>
      </c>
      <c r="B28" s="38">
        <v>903</v>
      </c>
      <c r="C28" s="38">
        <v>9</v>
      </c>
      <c r="D28" s="38" t="s">
        <v>15</v>
      </c>
      <c r="E28" s="38">
        <v>594</v>
      </c>
      <c r="F28" s="38">
        <f t="shared" si="6"/>
        <v>653.40000000000009</v>
      </c>
      <c r="G28" s="39">
        <v>11100</v>
      </c>
      <c r="H28" s="40">
        <f t="shared" si="1"/>
        <v>6593400</v>
      </c>
      <c r="I28" s="40">
        <f t="shared" si="7"/>
        <v>7120872.0000000009</v>
      </c>
      <c r="J28" s="41">
        <f t="shared" si="5"/>
        <v>15000</v>
      </c>
      <c r="K28" s="42">
        <f t="shared" si="8"/>
        <v>1698840.0000000002</v>
      </c>
      <c r="L28" s="43" t="s">
        <v>25</v>
      </c>
      <c r="M28" s="3"/>
      <c r="N28" s="2"/>
      <c r="O28" s="2"/>
    </row>
    <row r="29" spans="1:15" x14ac:dyDescent="0.25">
      <c r="A29" s="37">
        <v>28</v>
      </c>
      <c r="B29" s="38">
        <v>904</v>
      </c>
      <c r="C29" s="38">
        <v>9</v>
      </c>
      <c r="D29" s="38" t="s">
        <v>15</v>
      </c>
      <c r="E29" s="38">
        <v>588</v>
      </c>
      <c r="F29" s="38">
        <f t="shared" si="6"/>
        <v>646.80000000000007</v>
      </c>
      <c r="G29" s="39">
        <v>11100</v>
      </c>
      <c r="H29" s="40">
        <f t="shared" si="1"/>
        <v>6526800</v>
      </c>
      <c r="I29" s="40">
        <f t="shared" si="7"/>
        <v>7048944</v>
      </c>
      <c r="J29" s="41">
        <f t="shared" si="5"/>
        <v>14500</v>
      </c>
      <c r="K29" s="42">
        <f t="shared" si="8"/>
        <v>1681680.0000000002</v>
      </c>
      <c r="L29" s="43" t="s">
        <v>25</v>
      </c>
      <c r="M29" s="3"/>
      <c r="N29" s="2"/>
      <c r="O29" s="2"/>
    </row>
    <row r="30" spans="1:15" x14ac:dyDescent="0.25">
      <c r="A30" s="37">
        <v>29</v>
      </c>
      <c r="B30" s="38">
        <v>905</v>
      </c>
      <c r="C30" s="38">
        <v>9</v>
      </c>
      <c r="D30" s="38" t="s">
        <v>23</v>
      </c>
      <c r="E30" s="38">
        <v>380</v>
      </c>
      <c r="F30" s="38">
        <f t="shared" si="6"/>
        <v>418.00000000000006</v>
      </c>
      <c r="G30" s="39">
        <v>11100</v>
      </c>
      <c r="H30" s="40">
        <f t="shared" si="1"/>
        <v>4218000</v>
      </c>
      <c r="I30" s="40">
        <f t="shared" si="7"/>
        <v>4555440</v>
      </c>
      <c r="J30" s="41">
        <f t="shared" si="5"/>
        <v>9500</v>
      </c>
      <c r="K30" s="42">
        <f t="shared" si="8"/>
        <v>1086800.0000000002</v>
      </c>
      <c r="L30" s="43" t="s">
        <v>25</v>
      </c>
      <c r="M30" s="3"/>
      <c r="N30" s="2"/>
      <c r="O30" s="2"/>
    </row>
    <row r="31" spans="1:15" x14ac:dyDescent="0.25">
      <c r="A31" s="37">
        <v>30</v>
      </c>
      <c r="B31" s="38">
        <v>906</v>
      </c>
      <c r="C31" s="38">
        <v>9</v>
      </c>
      <c r="D31" s="38" t="s">
        <v>23</v>
      </c>
      <c r="E31" s="38">
        <v>380</v>
      </c>
      <c r="F31" s="38">
        <f t="shared" si="6"/>
        <v>418.00000000000006</v>
      </c>
      <c r="G31" s="39">
        <v>11100</v>
      </c>
      <c r="H31" s="40">
        <f t="shared" si="1"/>
        <v>4218000</v>
      </c>
      <c r="I31" s="40">
        <f t="shared" si="7"/>
        <v>4555440</v>
      </c>
      <c r="J31" s="41">
        <f t="shared" si="5"/>
        <v>9500</v>
      </c>
      <c r="K31" s="42">
        <f t="shared" si="8"/>
        <v>1086800.0000000002</v>
      </c>
      <c r="L31" s="43" t="s">
        <v>25</v>
      </c>
      <c r="M31" s="3"/>
      <c r="N31" s="2"/>
      <c r="O31" s="2"/>
    </row>
    <row r="32" spans="1:15" x14ac:dyDescent="0.25">
      <c r="A32" s="37">
        <v>31</v>
      </c>
      <c r="B32" s="38">
        <v>907</v>
      </c>
      <c r="C32" s="38">
        <v>9</v>
      </c>
      <c r="D32" s="38" t="s">
        <v>15</v>
      </c>
      <c r="E32" s="38">
        <v>588</v>
      </c>
      <c r="F32" s="38">
        <f t="shared" si="6"/>
        <v>646.80000000000007</v>
      </c>
      <c r="G32" s="39">
        <v>11100</v>
      </c>
      <c r="H32" s="40">
        <f t="shared" si="1"/>
        <v>6526800</v>
      </c>
      <c r="I32" s="40">
        <f t="shared" si="7"/>
        <v>7048944</v>
      </c>
      <c r="J32" s="41">
        <f t="shared" si="5"/>
        <v>14500</v>
      </c>
      <c r="K32" s="42">
        <f t="shared" si="8"/>
        <v>1681680.0000000002</v>
      </c>
      <c r="L32" s="43" t="s">
        <v>25</v>
      </c>
      <c r="M32" s="3"/>
      <c r="N32" s="2"/>
      <c r="O32" s="2"/>
    </row>
    <row r="33" spans="1:15" x14ac:dyDescent="0.25">
      <c r="A33" s="37">
        <v>32</v>
      </c>
      <c r="B33" s="38">
        <v>908</v>
      </c>
      <c r="C33" s="38">
        <v>9</v>
      </c>
      <c r="D33" s="38" t="s">
        <v>15</v>
      </c>
      <c r="E33" s="38">
        <v>596</v>
      </c>
      <c r="F33" s="38">
        <f t="shared" si="6"/>
        <v>655.6</v>
      </c>
      <c r="G33" s="39">
        <v>11100</v>
      </c>
      <c r="H33" s="40">
        <f t="shared" si="1"/>
        <v>6615600</v>
      </c>
      <c r="I33" s="40">
        <f t="shared" si="7"/>
        <v>7144848.0000000009</v>
      </c>
      <c r="J33" s="41">
        <f t="shared" si="5"/>
        <v>15000</v>
      </c>
      <c r="K33" s="42">
        <f t="shared" si="8"/>
        <v>1704560</v>
      </c>
      <c r="L33" s="43" t="s">
        <v>25</v>
      </c>
      <c r="M33" s="3"/>
      <c r="N33" s="2"/>
      <c r="O33" s="2"/>
    </row>
    <row r="34" spans="1:15" x14ac:dyDescent="0.25">
      <c r="A34" s="37">
        <v>33</v>
      </c>
      <c r="B34" s="38">
        <v>909</v>
      </c>
      <c r="C34" s="38">
        <v>9</v>
      </c>
      <c r="D34" s="38" t="s">
        <v>23</v>
      </c>
      <c r="E34" s="38">
        <v>419</v>
      </c>
      <c r="F34" s="38">
        <f t="shared" si="6"/>
        <v>460.90000000000003</v>
      </c>
      <c r="G34" s="39">
        <v>11100</v>
      </c>
      <c r="H34" s="40">
        <f t="shared" si="1"/>
        <v>4650900</v>
      </c>
      <c r="I34" s="40">
        <f t="shared" si="7"/>
        <v>5022972</v>
      </c>
      <c r="J34" s="41">
        <f t="shared" si="5"/>
        <v>10500</v>
      </c>
      <c r="K34" s="42">
        <f t="shared" si="8"/>
        <v>1198340</v>
      </c>
      <c r="L34" s="43" t="s">
        <v>25</v>
      </c>
      <c r="M34" s="3"/>
      <c r="N34" s="2"/>
      <c r="O34" s="2"/>
    </row>
    <row r="35" spans="1:15" x14ac:dyDescent="0.25">
      <c r="A35" s="37">
        <v>34</v>
      </c>
      <c r="B35" s="38">
        <v>910</v>
      </c>
      <c r="C35" s="38">
        <v>9</v>
      </c>
      <c r="D35" s="38" t="s">
        <v>15</v>
      </c>
      <c r="E35" s="38">
        <v>595</v>
      </c>
      <c r="F35" s="38">
        <f t="shared" si="6"/>
        <v>654.5</v>
      </c>
      <c r="G35" s="39">
        <v>11100</v>
      </c>
      <c r="H35" s="40">
        <f t="shared" si="1"/>
        <v>6604500</v>
      </c>
      <c r="I35" s="40">
        <f t="shared" si="7"/>
        <v>7132860.0000000009</v>
      </c>
      <c r="J35" s="41">
        <f t="shared" si="5"/>
        <v>15000</v>
      </c>
      <c r="K35" s="42">
        <f t="shared" si="8"/>
        <v>1701700</v>
      </c>
      <c r="L35" s="43" t="s">
        <v>25</v>
      </c>
      <c r="M35" s="3"/>
      <c r="N35" s="2"/>
      <c r="O35" s="2"/>
    </row>
    <row r="36" spans="1:15" x14ac:dyDescent="0.25">
      <c r="A36" s="37">
        <v>35</v>
      </c>
      <c r="B36" s="38">
        <v>911</v>
      </c>
      <c r="C36" s="38">
        <v>9</v>
      </c>
      <c r="D36" s="38" t="s">
        <v>23</v>
      </c>
      <c r="E36" s="38">
        <v>362</v>
      </c>
      <c r="F36" s="38">
        <f t="shared" si="6"/>
        <v>398.20000000000005</v>
      </c>
      <c r="G36" s="39">
        <v>11100</v>
      </c>
      <c r="H36" s="40">
        <f t="shared" si="1"/>
        <v>4018200</v>
      </c>
      <c r="I36" s="40">
        <f t="shared" si="7"/>
        <v>4339656</v>
      </c>
      <c r="J36" s="41">
        <f t="shared" si="5"/>
        <v>9000</v>
      </c>
      <c r="K36" s="42">
        <f t="shared" si="8"/>
        <v>1035320.0000000001</v>
      </c>
      <c r="L36" s="43" t="s">
        <v>25</v>
      </c>
      <c r="M36" s="3"/>
      <c r="N36" s="2"/>
      <c r="O36" s="2"/>
    </row>
    <row r="37" spans="1:15" x14ac:dyDescent="0.25">
      <c r="A37" s="37">
        <v>36</v>
      </c>
      <c r="B37" s="38">
        <v>912</v>
      </c>
      <c r="C37" s="38">
        <v>9</v>
      </c>
      <c r="D37" s="38" t="s">
        <v>23</v>
      </c>
      <c r="E37" s="38">
        <v>362</v>
      </c>
      <c r="F37" s="38">
        <f t="shared" si="6"/>
        <v>398.20000000000005</v>
      </c>
      <c r="G37" s="39">
        <v>11100</v>
      </c>
      <c r="H37" s="40">
        <f t="shared" si="1"/>
        <v>4018200</v>
      </c>
      <c r="I37" s="40">
        <f t="shared" si="7"/>
        <v>4339656</v>
      </c>
      <c r="J37" s="41">
        <f t="shared" si="5"/>
        <v>9000</v>
      </c>
      <c r="K37" s="42">
        <f t="shared" si="8"/>
        <v>1035320.0000000001</v>
      </c>
      <c r="L37" s="43" t="s">
        <v>25</v>
      </c>
      <c r="M37" s="3"/>
      <c r="N37" s="2"/>
      <c r="O37" s="2"/>
    </row>
    <row r="38" spans="1:15" x14ac:dyDescent="0.25">
      <c r="A38" s="37">
        <v>37</v>
      </c>
      <c r="B38" s="38">
        <v>1001</v>
      </c>
      <c r="C38" s="38">
        <v>10</v>
      </c>
      <c r="D38" s="38" t="s">
        <v>15</v>
      </c>
      <c r="E38" s="38">
        <v>595</v>
      </c>
      <c r="F38" s="38">
        <f t="shared" si="6"/>
        <v>654.5</v>
      </c>
      <c r="G38" s="39">
        <v>11150</v>
      </c>
      <c r="H38" s="40">
        <f t="shared" si="1"/>
        <v>6634250</v>
      </c>
      <c r="I38" s="40">
        <f t="shared" si="7"/>
        <v>7164990.0000000009</v>
      </c>
      <c r="J38" s="41">
        <f t="shared" si="5"/>
        <v>15000</v>
      </c>
      <c r="K38" s="42">
        <f t="shared" si="8"/>
        <v>1701700</v>
      </c>
      <c r="L38" s="43" t="s">
        <v>25</v>
      </c>
      <c r="M38" s="3"/>
      <c r="N38" s="2"/>
      <c r="O38" s="2"/>
    </row>
    <row r="39" spans="1:15" x14ac:dyDescent="0.25">
      <c r="A39" s="37">
        <v>38</v>
      </c>
      <c r="B39" s="38">
        <v>1002</v>
      </c>
      <c r="C39" s="38">
        <v>10</v>
      </c>
      <c r="D39" s="38" t="s">
        <v>23</v>
      </c>
      <c r="E39" s="38">
        <v>419</v>
      </c>
      <c r="F39" s="38">
        <f t="shared" si="6"/>
        <v>460.90000000000003</v>
      </c>
      <c r="G39" s="39">
        <v>11150</v>
      </c>
      <c r="H39" s="40">
        <f t="shared" si="1"/>
        <v>4671850</v>
      </c>
      <c r="I39" s="40">
        <f t="shared" si="7"/>
        <v>5045598</v>
      </c>
      <c r="J39" s="41">
        <f t="shared" si="5"/>
        <v>10500</v>
      </c>
      <c r="K39" s="42">
        <f t="shared" si="8"/>
        <v>1198340</v>
      </c>
      <c r="L39" s="43" t="s">
        <v>25</v>
      </c>
      <c r="M39" s="3"/>
      <c r="N39" s="2"/>
      <c r="O39" s="2"/>
    </row>
    <row r="40" spans="1:15" x14ac:dyDescent="0.25">
      <c r="A40" s="37">
        <v>39</v>
      </c>
      <c r="B40" s="38">
        <v>1003</v>
      </c>
      <c r="C40" s="38">
        <v>10</v>
      </c>
      <c r="D40" s="38" t="s">
        <v>15</v>
      </c>
      <c r="E40" s="38">
        <v>594</v>
      </c>
      <c r="F40" s="38">
        <f t="shared" si="6"/>
        <v>653.40000000000009</v>
      </c>
      <c r="G40" s="39">
        <v>11150</v>
      </c>
      <c r="H40" s="40">
        <f t="shared" si="1"/>
        <v>6623100</v>
      </c>
      <c r="I40" s="40">
        <f t="shared" si="7"/>
        <v>7152948.0000000009</v>
      </c>
      <c r="J40" s="41">
        <f t="shared" si="5"/>
        <v>15000</v>
      </c>
      <c r="K40" s="42">
        <f t="shared" si="8"/>
        <v>1698840.0000000002</v>
      </c>
      <c r="L40" s="43" t="s">
        <v>25</v>
      </c>
      <c r="M40" s="3"/>
      <c r="N40" s="2"/>
      <c r="O40" s="2"/>
    </row>
    <row r="41" spans="1:15" x14ac:dyDescent="0.25">
      <c r="A41" s="37">
        <v>40</v>
      </c>
      <c r="B41" s="38">
        <v>1004</v>
      </c>
      <c r="C41" s="38">
        <v>10</v>
      </c>
      <c r="D41" s="38" t="s">
        <v>15</v>
      </c>
      <c r="E41" s="38">
        <v>588</v>
      </c>
      <c r="F41" s="38">
        <f t="shared" si="6"/>
        <v>646.80000000000007</v>
      </c>
      <c r="G41" s="39">
        <v>11150</v>
      </c>
      <c r="H41" s="40">
        <f t="shared" si="1"/>
        <v>6556200</v>
      </c>
      <c r="I41" s="40">
        <f t="shared" si="7"/>
        <v>7080696</v>
      </c>
      <c r="J41" s="41">
        <f t="shared" si="5"/>
        <v>15000</v>
      </c>
      <c r="K41" s="42">
        <f t="shared" si="8"/>
        <v>1681680.0000000002</v>
      </c>
      <c r="L41" s="43" t="s">
        <v>25</v>
      </c>
      <c r="M41" s="3"/>
      <c r="N41" s="2"/>
      <c r="O41" s="2"/>
    </row>
    <row r="42" spans="1:15" x14ac:dyDescent="0.25">
      <c r="A42" s="37">
        <v>41</v>
      </c>
      <c r="B42" s="38">
        <v>1005</v>
      </c>
      <c r="C42" s="38">
        <v>10</v>
      </c>
      <c r="D42" s="38" t="s">
        <v>23</v>
      </c>
      <c r="E42" s="38">
        <v>380</v>
      </c>
      <c r="F42" s="38">
        <f t="shared" si="6"/>
        <v>418.00000000000006</v>
      </c>
      <c r="G42" s="39">
        <v>11150</v>
      </c>
      <c r="H42" s="40">
        <f t="shared" si="1"/>
        <v>4237000</v>
      </c>
      <c r="I42" s="40">
        <f t="shared" si="7"/>
        <v>4575960</v>
      </c>
      <c r="J42" s="41">
        <f t="shared" si="5"/>
        <v>9500</v>
      </c>
      <c r="K42" s="42">
        <f t="shared" si="8"/>
        <v>1086800.0000000002</v>
      </c>
      <c r="L42" s="43" t="s">
        <v>25</v>
      </c>
      <c r="M42" s="3"/>
      <c r="N42" s="2"/>
      <c r="O42" s="2"/>
    </row>
    <row r="43" spans="1:15" x14ac:dyDescent="0.25">
      <c r="A43" s="37">
        <v>42</v>
      </c>
      <c r="B43" s="38">
        <v>1006</v>
      </c>
      <c r="C43" s="38">
        <v>10</v>
      </c>
      <c r="D43" s="38" t="s">
        <v>23</v>
      </c>
      <c r="E43" s="38">
        <v>380</v>
      </c>
      <c r="F43" s="38">
        <f t="shared" si="6"/>
        <v>418.00000000000006</v>
      </c>
      <c r="G43" s="39">
        <v>11150</v>
      </c>
      <c r="H43" s="40">
        <f t="shared" si="1"/>
        <v>4237000</v>
      </c>
      <c r="I43" s="40">
        <f t="shared" si="7"/>
        <v>4575960</v>
      </c>
      <c r="J43" s="41">
        <f t="shared" si="5"/>
        <v>9500</v>
      </c>
      <c r="K43" s="42">
        <f t="shared" si="8"/>
        <v>1086800.0000000002</v>
      </c>
      <c r="L43" s="43" t="s">
        <v>25</v>
      </c>
      <c r="M43" s="3"/>
      <c r="N43" s="2"/>
      <c r="O43" s="2"/>
    </row>
    <row r="44" spans="1:15" x14ac:dyDescent="0.25">
      <c r="A44" s="37">
        <v>43</v>
      </c>
      <c r="B44" s="38">
        <v>1007</v>
      </c>
      <c r="C44" s="38">
        <v>10</v>
      </c>
      <c r="D44" s="38" t="s">
        <v>15</v>
      </c>
      <c r="E44" s="38">
        <v>588</v>
      </c>
      <c r="F44" s="38">
        <f t="shared" si="6"/>
        <v>646.80000000000007</v>
      </c>
      <c r="G44" s="39">
        <v>11150</v>
      </c>
      <c r="H44" s="40">
        <f t="shared" si="1"/>
        <v>6556200</v>
      </c>
      <c r="I44" s="40">
        <f t="shared" si="7"/>
        <v>7080696</v>
      </c>
      <c r="J44" s="41">
        <f t="shared" si="5"/>
        <v>15000</v>
      </c>
      <c r="K44" s="42">
        <f t="shared" si="8"/>
        <v>1681680.0000000002</v>
      </c>
      <c r="L44" s="43" t="s">
        <v>25</v>
      </c>
      <c r="M44" s="3"/>
      <c r="N44" s="2"/>
      <c r="O44" s="2"/>
    </row>
    <row r="45" spans="1:15" x14ac:dyDescent="0.25">
      <c r="A45" s="37">
        <v>44</v>
      </c>
      <c r="B45" s="38">
        <v>1008</v>
      </c>
      <c r="C45" s="38">
        <v>10</v>
      </c>
      <c r="D45" s="38" t="s">
        <v>15</v>
      </c>
      <c r="E45" s="38">
        <v>596</v>
      </c>
      <c r="F45" s="38">
        <f t="shared" si="6"/>
        <v>655.6</v>
      </c>
      <c r="G45" s="39">
        <v>11150</v>
      </c>
      <c r="H45" s="40">
        <f t="shared" si="1"/>
        <v>6645400</v>
      </c>
      <c r="I45" s="40">
        <f t="shared" si="7"/>
        <v>7177032.0000000009</v>
      </c>
      <c r="J45" s="41">
        <f t="shared" si="5"/>
        <v>15000</v>
      </c>
      <c r="K45" s="42">
        <f t="shared" si="8"/>
        <v>1704560</v>
      </c>
      <c r="L45" s="43" t="s">
        <v>25</v>
      </c>
      <c r="M45" s="3"/>
      <c r="N45" s="2"/>
      <c r="O45" s="2"/>
    </row>
    <row r="46" spans="1:15" x14ac:dyDescent="0.25">
      <c r="A46" s="37">
        <v>45</v>
      </c>
      <c r="B46" s="38">
        <v>1009</v>
      </c>
      <c r="C46" s="38">
        <v>10</v>
      </c>
      <c r="D46" s="38" t="s">
        <v>23</v>
      </c>
      <c r="E46" s="38">
        <v>419</v>
      </c>
      <c r="F46" s="38">
        <f t="shared" si="6"/>
        <v>460.90000000000003</v>
      </c>
      <c r="G46" s="39">
        <v>11150</v>
      </c>
      <c r="H46" s="40">
        <f t="shared" si="1"/>
        <v>4671850</v>
      </c>
      <c r="I46" s="40">
        <f t="shared" si="7"/>
        <v>5045598</v>
      </c>
      <c r="J46" s="41">
        <f t="shared" si="5"/>
        <v>10500</v>
      </c>
      <c r="K46" s="42">
        <f t="shared" si="8"/>
        <v>1198340</v>
      </c>
      <c r="L46" s="43" t="s">
        <v>25</v>
      </c>
      <c r="M46" s="3"/>
      <c r="N46" s="2"/>
      <c r="O46" s="2"/>
    </row>
    <row r="47" spans="1:15" x14ac:dyDescent="0.25">
      <c r="A47" s="37">
        <v>46</v>
      </c>
      <c r="B47" s="38">
        <v>1010</v>
      </c>
      <c r="C47" s="38">
        <v>10</v>
      </c>
      <c r="D47" s="38" t="s">
        <v>15</v>
      </c>
      <c r="E47" s="38">
        <v>595</v>
      </c>
      <c r="F47" s="38">
        <f t="shared" si="6"/>
        <v>654.5</v>
      </c>
      <c r="G47" s="39">
        <v>11150</v>
      </c>
      <c r="H47" s="40">
        <f t="shared" si="1"/>
        <v>6634250</v>
      </c>
      <c r="I47" s="40">
        <f t="shared" si="7"/>
        <v>7164990.0000000009</v>
      </c>
      <c r="J47" s="41">
        <f t="shared" si="5"/>
        <v>15000</v>
      </c>
      <c r="K47" s="42">
        <f t="shared" si="8"/>
        <v>1701700</v>
      </c>
      <c r="L47" s="43" t="s">
        <v>25</v>
      </c>
      <c r="M47" s="3"/>
      <c r="N47" s="2"/>
      <c r="O47" s="2"/>
    </row>
    <row r="48" spans="1:15" x14ac:dyDescent="0.25">
      <c r="A48" s="37">
        <v>47</v>
      </c>
      <c r="B48" s="38">
        <v>1011</v>
      </c>
      <c r="C48" s="38">
        <v>10</v>
      </c>
      <c r="D48" s="38" t="s">
        <v>23</v>
      </c>
      <c r="E48" s="38">
        <v>362</v>
      </c>
      <c r="F48" s="38">
        <f t="shared" si="6"/>
        <v>398.20000000000005</v>
      </c>
      <c r="G48" s="39">
        <v>11150</v>
      </c>
      <c r="H48" s="40">
        <f t="shared" si="1"/>
        <v>4036300</v>
      </c>
      <c r="I48" s="40">
        <f t="shared" si="7"/>
        <v>4359204</v>
      </c>
      <c r="J48" s="41">
        <f t="shared" si="5"/>
        <v>9000</v>
      </c>
      <c r="K48" s="42">
        <f t="shared" si="8"/>
        <v>1035320.0000000001</v>
      </c>
      <c r="L48" s="43" t="s">
        <v>25</v>
      </c>
      <c r="M48" s="3"/>
      <c r="N48" s="2"/>
      <c r="O48" s="2"/>
    </row>
    <row r="49" spans="1:16" x14ac:dyDescent="0.25">
      <c r="A49" s="37">
        <v>48</v>
      </c>
      <c r="B49" s="38">
        <v>1012</v>
      </c>
      <c r="C49" s="38">
        <v>10</v>
      </c>
      <c r="D49" s="38" t="s">
        <v>23</v>
      </c>
      <c r="E49" s="38">
        <v>362</v>
      </c>
      <c r="F49" s="38">
        <f t="shared" si="6"/>
        <v>398.20000000000005</v>
      </c>
      <c r="G49" s="39">
        <v>11150</v>
      </c>
      <c r="H49" s="40">
        <f t="shared" si="1"/>
        <v>4036300</v>
      </c>
      <c r="I49" s="40">
        <f t="shared" si="7"/>
        <v>4359204</v>
      </c>
      <c r="J49" s="41">
        <f t="shared" si="5"/>
        <v>9000</v>
      </c>
      <c r="K49" s="42">
        <f t="shared" si="8"/>
        <v>1035320.0000000001</v>
      </c>
      <c r="L49" s="43" t="s">
        <v>25</v>
      </c>
      <c r="M49" s="3"/>
      <c r="N49" s="2"/>
      <c r="O49" s="2"/>
    </row>
    <row r="50" spans="1:16" x14ac:dyDescent="0.25">
      <c r="A50" s="37">
        <v>49</v>
      </c>
      <c r="B50" s="38">
        <v>1101</v>
      </c>
      <c r="C50" s="38">
        <v>11</v>
      </c>
      <c r="D50" s="38" t="s">
        <v>15</v>
      </c>
      <c r="E50" s="38">
        <v>595</v>
      </c>
      <c r="F50" s="38">
        <f t="shared" si="6"/>
        <v>654.5</v>
      </c>
      <c r="G50" s="39">
        <v>11200</v>
      </c>
      <c r="H50" s="40">
        <f t="shared" si="1"/>
        <v>6664000</v>
      </c>
      <c r="I50" s="40">
        <f t="shared" si="7"/>
        <v>7197120.0000000009</v>
      </c>
      <c r="J50" s="41">
        <f t="shared" si="5"/>
        <v>15000</v>
      </c>
      <c r="K50" s="42">
        <f t="shared" si="8"/>
        <v>1701700</v>
      </c>
      <c r="L50" s="43" t="s">
        <v>25</v>
      </c>
      <c r="M50" s="3"/>
      <c r="N50" s="2"/>
      <c r="O50" s="2"/>
    </row>
    <row r="51" spans="1:16" x14ac:dyDescent="0.25">
      <c r="A51" s="37">
        <v>50</v>
      </c>
      <c r="B51" s="38">
        <v>1102</v>
      </c>
      <c r="C51" s="38">
        <v>11</v>
      </c>
      <c r="D51" s="38" t="s">
        <v>23</v>
      </c>
      <c r="E51" s="38">
        <v>419</v>
      </c>
      <c r="F51" s="38">
        <f t="shared" si="6"/>
        <v>460.90000000000003</v>
      </c>
      <c r="G51" s="39">
        <v>11200</v>
      </c>
      <c r="H51" s="40">
        <f t="shared" si="1"/>
        <v>4692800</v>
      </c>
      <c r="I51" s="40">
        <f t="shared" si="7"/>
        <v>5068224</v>
      </c>
      <c r="J51" s="41">
        <f t="shared" si="5"/>
        <v>10500</v>
      </c>
      <c r="K51" s="42">
        <f t="shared" si="8"/>
        <v>1198340</v>
      </c>
      <c r="L51" s="43" t="s">
        <v>25</v>
      </c>
      <c r="M51" s="3"/>
      <c r="N51" s="2"/>
      <c r="O51" s="2"/>
    </row>
    <row r="52" spans="1:16" x14ac:dyDescent="0.25">
      <c r="A52" s="37">
        <v>51</v>
      </c>
      <c r="B52" s="38">
        <v>1103</v>
      </c>
      <c r="C52" s="38">
        <v>11</v>
      </c>
      <c r="D52" s="38" t="s">
        <v>15</v>
      </c>
      <c r="E52" s="38">
        <v>594</v>
      </c>
      <c r="F52" s="38">
        <f t="shared" si="6"/>
        <v>653.40000000000009</v>
      </c>
      <c r="G52" s="39">
        <v>11200</v>
      </c>
      <c r="H52" s="40">
        <f t="shared" si="1"/>
        <v>6652800</v>
      </c>
      <c r="I52" s="40">
        <f t="shared" si="7"/>
        <v>7185024.0000000009</v>
      </c>
      <c r="J52" s="41">
        <f t="shared" si="5"/>
        <v>15000</v>
      </c>
      <c r="K52" s="42">
        <f t="shared" si="8"/>
        <v>1698840.0000000002</v>
      </c>
      <c r="L52" s="43" t="s">
        <v>25</v>
      </c>
      <c r="M52" s="3">
        <v>55.161999999999999</v>
      </c>
      <c r="N52" s="2">
        <f>M52*10.764</f>
        <v>593.76376799999991</v>
      </c>
      <c r="O52" s="2">
        <v>6900000</v>
      </c>
      <c r="P52">
        <f>O52/N52</f>
        <v>11620.783166412406</v>
      </c>
    </row>
    <row r="53" spans="1:16" x14ac:dyDescent="0.25">
      <c r="A53" s="37">
        <v>52</v>
      </c>
      <c r="B53" s="38">
        <v>1104</v>
      </c>
      <c r="C53" s="38">
        <v>11</v>
      </c>
      <c r="D53" s="38" t="s">
        <v>15</v>
      </c>
      <c r="E53" s="38">
        <v>588</v>
      </c>
      <c r="F53" s="38">
        <f t="shared" si="6"/>
        <v>646.80000000000007</v>
      </c>
      <c r="G53" s="39">
        <v>11200</v>
      </c>
      <c r="H53" s="40">
        <f t="shared" si="1"/>
        <v>6585600</v>
      </c>
      <c r="I53" s="40">
        <f t="shared" si="7"/>
        <v>7112448.0000000009</v>
      </c>
      <c r="J53" s="41">
        <f t="shared" si="5"/>
        <v>15000</v>
      </c>
      <c r="K53" s="42">
        <f t="shared" si="8"/>
        <v>1681680.0000000002</v>
      </c>
      <c r="L53" s="43" t="s">
        <v>25</v>
      </c>
      <c r="M53" s="3"/>
      <c r="N53" s="2"/>
      <c r="O53" s="2"/>
    </row>
    <row r="54" spans="1:16" x14ac:dyDescent="0.25">
      <c r="A54" s="37">
        <v>53</v>
      </c>
      <c r="B54" s="38">
        <v>1105</v>
      </c>
      <c r="C54" s="38">
        <v>11</v>
      </c>
      <c r="D54" s="38" t="s">
        <v>23</v>
      </c>
      <c r="E54" s="38">
        <v>380</v>
      </c>
      <c r="F54" s="38">
        <f t="shared" si="6"/>
        <v>418.00000000000006</v>
      </c>
      <c r="G54" s="39">
        <v>11200</v>
      </c>
      <c r="H54" s="40">
        <f t="shared" si="1"/>
        <v>4256000</v>
      </c>
      <c r="I54" s="40">
        <f t="shared" si="7"/>
        <v>4596480</v>
      </c>
      <c r="J54" s="41">
        <f t="shared" si="5"/>
        <v>9500</v>
      </c>
      <c r="K54" s="42">
        <f t="shared" si="8"/>
        <v>1086800.0000000002</v>
      </c>
      <c r="L54" s="43" t="s">
        <v>25</v>
      </c>
      <c r="M54" s="3"/>
      <c r="N54" s="2"/>
      <c r="O54" s="2"/>
    </row>
    <row r="55" spans="1:16" x14ac:dyDescent="0.25">
      <c r="A55" s="37">
        <v>54</v>
      </c>
      <c r="B55" s="38">
        <v>1112</v>
      </c>
      <c r="C55" s="38">
        <v>11</v>
      </c>
      <c r="D55" s="38" t="s">
        <v>23</v>
      </c>
      <c r="E55" s="38">
        <v>362</v>
      </c>
      <c r="F55" s="38">
        <f t="shared" si="6"/>
        <v>398.20000000000005</v>
      </c>
      <c r="G55" s="39">
        <v>11200</v>
      </c>
      <c r="H55" s="40">
        <f t="shared" si="1"/>
        <v>4054400</v>
      </c>
      <c r="I55" s="40">
        <f t="shared" si="7"/>
        <v>4378752</v>
      </c>
      <c r="J55" s="41">
        <f t="shared" si="5"/>
        <v>9000</v>
      </c>
      <c r="K55" s="42">
        <f t="shared" si="8"/>
        <v>1035320.0000000001</v>
      </c>
      <c r="L55" s="43" t="s">
        <v>25</v>
      </c>
      <c r="M55" s="3"/>
      <c r="N55" s="2"/>
      <c r="O55" s="2"/>
    </row>
    <row r="56" spans="1:16" x14ac:dyDescent="0.25">
      <c r="A56" s="37">
        <v>55</v>
      </c>
      <c r="B56" s="38">
        <v>1205</v>
      </c>
      <c r="C56" s="38">
        <v>12</v>
      </c>
      <c r="D56" s="38" t="s">
        <v>23</v>
      </c>
      <c r="E56" s="38">
        <v>380</v>
      </c>
      <c r="F56" s="38">
        <f t="shared" si="6"/>
        <v>418.00000000000006</v>
      </c>
      <c r="G56" s="39">
        <v>11250</v>
      </c>
      <c r="H56" s="40">
        <f t="shared" si="1"/>
        <v>4275000</v>
      </c>
      <c r="I56" s="40">
        <f t="shared" si="7"/>
        <v>4617000</v>
      </c>
      <c r="J56" s="41">
        <f t="shared" si="5"/>
        <v>9500</v>
      </c>
      <c r="K56" s="42">
        <f t="shared" si="8"/>
        <v>1086800.0000000002</v>
      </c>
      <c r="L56" s="43" t="s">
        <v>25</v>
      </c>
      <c r="M56" s="3"/>
      <c r="N56" s="2"/>
      <c r="O56" s="2"/>
    </row>
    <row r="57" spans="1:16" x14ac:dyDescent="0.25">
      <c r="A57" s="37">
        <v>56</v>
      </c>
      <c r="B57" s="38">
        <v>1206</v>
      </c>
      <c r="C57" s="38">
        <v>12</v>
      </c>
      <c r="D57" s="38" t="s">
        <v>23</v>
      </c>
      <c r="E57" s="38">
        <v>380</v>
      </c>
      <c r="F57" s="38">
        <f t="shared" si="6"/>
        <v>418.00000000000006</v>
      </c>
      <c r="G57" s="39">
        <v>11250</v>
      </c>
      <c r="H57" s="40">
        <f t="shared" si="1"/>
        <v>4275000</v>
      </c>
      <c r="I57" s="40">
        <f t="shared" si="7"/>
        <v>4617000</v>
      </c>
      <c r="J57" s="41">
        <f t="shared" si="5"/>
        <v>9500</v>
      </c>
      <c r="K57" s="42">
        <f t="shared" si="8"/>
        <v>1086800.0000000002</v>
      </c>
      <c r="L57" s="43" t="s">
        <v>25</v>
      </c>
      <c r="M57" s="3"/>
      <c r="N57" s="2"/>
      <c r="O57" s="2"/>
    </row>
    <row r="58" spans="1:16" x14ac:dyDescent="0.25">
      <c r="A58" s="37">
        <v>57</v>
      </c>
      <c r="B58" s="38">
        <v>1211</v>
      </c>
      <c r="C58" s="38">
        <v>12</v>
      </c>
      <c r="D58" s="38" t="s">
        <v>23</v>
      </c>
      <c r="E58" s="38">
        <v>362</v>
      </c>
      <c r="F58" s="38">
        <f t="shared" si="6"/>
        <v>398.20000000000005</v>
      </c>
      <c r="G58" s="39">
        <v>11250</v>
      </c>
      <c r="H58" s="40">
        <f t="shared" si="1"/>
        <v>4072500</v>
      </c>
      <c r="I58" s="40">
        <f t="shared" si="7"/>
        <v>4398300</v>
      </c>
      <c r="J58" s="41">
        <f t="shared" si="5"/>
        <v>9000</v>
      </c>
      <c r="K58" s="42">
        <f t="shared" si="8"/>
        <v>1035320.0000000001</v>
      </c>
      <c r="L58" s="43" t="s">
        <v>25</v>
      </c>
      <c r="M58" s="3"/>
      <c r="N58" s="2"/>
      <c r="O58" s="2"/>
    </row>
    <row r="59" spans="1:16" x14ac:dyDescent="0.25">
      <c r="A59" s="37">
        <v>58</v>
      </c>
      <c r="B59" s="38">
        <v>1212</v>
      </c>
      <c r="C59" s="38">
        <v>12</v>
      </c>
      <c r="D59" s="38" t="s">
        <v>23</v>
      </c>
      <c r="E59" s="38">
        <v>362</v>
      </c>
      <c r="F59" s="38">
        <f t="shared" si="6"/>
        <v>398.20000000000005</v>
      </c>
      <c r="G59" s="39">
        <v>11250</v>
      </c>
      <c r="H59" s="40">
        <f t="shared" si="1"/>
        <v>4072500</v>
      </c>
      <c r="I59" s="40">
        <f t="shared" si="7"/>
        <v>4398300</v>
      </c>
      <c r="J59" s="41">
        <f t="shared" si="5"/>
        <v>9000</v>
      </c>
      <c r="K59" s="42">
        <f t="shared" si="8"/>
        <v>1035320.0000000001</v>
      </c>
      <c r="L59" s="43" t="s">
        <v>25</v>
      </c>
      <c r="M59" s="3"/>
      <c r="N59" s="2"/>
      <c r="O59" s="2"/>
    </row>
    <row r="60" spans="1:16" x14ac:dyDescent="0.25">
      <c r="A60" s="45" t="s">
        <v>3</v>
      </c>
      <c r="B60" s="46"/>
      <c r="C60" s="46"/>
      <c r="D60" s="47"/>
      <c r="E60" s="48">
        <f>SUM(E2:E59)</f>
        <v>27934</v>
      </c>
      <c r="F60" s="48">
        <f>SUM(F2:F59)</f>
        <v>30727.400000000009</v>
      </c>
      <c r="G60" s="39"/>
      <c r="H60" s="49">
        <f>SUM(H2:H59)</f>
        <v>309996000</v>
      </c>
      <c r="I60" s="49">
        <f>SUM(I2:I59)</f>
        <v>334795680</v>
      </c>
      <c r="J60" s="50"/>
      <c r="K60" s="51">
        <f>SUM(K2:K59)</f>
        <v>79891240</v>
      </c>
    </row>
    <row r="64" spans="1:16" x14ac:dyDescent="0.25">
      <c r="F64" s="56"/>
      <c r="K64" s="57"/>
    </row>
    <row r="68" spans="9:9" x14ac:dyDescent="0.25">
      <c r="I68" s="56"/>
    </row>
  </sheetData>
  <mergeCells count="1">
    <mergeCell ref="A60:D6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D0133-28FC-46A3-B2F8-947AC5BF3A49}">
  <dimension ref="A1:O62"/>
  <sheetViews>
    <sheetView topLeftCell="A43" zoomScale="145" zoomScaleNormal="145" workbookViewId="0">
      <selection activeCell="E54" sqref="E54:F54"/>
    </sheetView>
  </sheetViews>
  <sheetFormatPr defaultRowHeight="15" x14ac:dyDescent="0.25"/>
  <cols>
    <col min="1" max="1" width="4" style="53" customWidth="1"/>
    <col min="2" max="3" width="4.7109375" style="52" customWidth="1"/>
    <col min="4" max="4" width="6.42578125" style="54" customWidth="1"/>
    <col min="5" max="5" width="6.140625" style="55" customWidth="1"/>
    <col min="6" max="6" width="6.7109375" style="52" customWidth="1"/>
    <col min="7" max="7" width="5.7109375" style="52" customWidth="1"/>
    <col min="8" max="8" width="11.85546875" style="52" customWidth="1"/>
    <col min="9" max="9" width="13" style="52" customWidth="1"/>
    <col min="10" max="10" width="5.7109375" style="52" customWidth="1"/>
    <col min="11" max="11" width="9.7109375" style="52" customWidth="1"/>
    <col min="12" max="12" width="11" style="52" customWidth="1"/>
    <col min="13" max="13" width="14.28515625" customWidth="1"/>
    <col min="14" max="14" width="14.28515625" style="1" bestFit="1" customWidth="1"/>
    <col min="15" max="15" width="9.140625" style="1"/>
  </cols>
  <sheetData>
    <row r="1" spans="1:15" ht="60.75" customHeight="1" x14ac:dyDescent="0.25">
      <c r="A1" s="31" t="s">
        <v>1</v>
      </c>
      <c r="B1" s="32" t="s">
        <v>0</v>
      </c>
      <c r="C1" s="33" t="s">
        <v>2</v>
      </c>
      <c r="D1" s="34" t="s">
        <v>12</v>
      </c>
      <c r="E1" s="34" t="s">
        <v>20</v>
      </c>
      <c r="F1" s="33" t="s">
        <v>11</v>
      </c>
      <c r="G1" s="32" t="s">
        <v>33</v>
      </c>
      <c r="H1" s="32" t="s">
        <v>28</v>
      </c>
      <c r="I1" s="35" t="s">
        <v>29</v>
      </c>
      <c r="J1" s="33" t="s">
        <v>30</v>
      </c>
      <c r="K1" s="33" t="s">
        <v>31</v>
      </c>
      <c r="L1" s="36" t="s">
        <v>24</v>
      </c>
    </row>
    <row r="2" spans="1:15" x14ac:dyDescent="0.25">
      <c r="A2" s="37">
        <v>1</v>
      </c>
      <c r="B2" s="38">
        <v>301</v>
      </c>
      <c r="C2" s="38">
        <v>3</v>
      </c>
      <c r="D2" s="38" t="s">
        <v>15</v>
      </c>
      <c r="E2" s="38">
        <v>595</v>
      </c>
      <c r="F2" s="38">
        <f>E2*1.1</f>
        <v>654.5</v>
      </c>
      <c r="G2" s="39">
        <v>10800</v>
      </c>
      <c r="H2" s="40">
        <v>0</v>
      </c>
      <c r="I2" s="40">
        <f>H2*1.08</f>
        <v>0</v>
      </c>
      <c r="J2" s="41">
        <f t="shared" ref="J2:J47" si="0">MROUND((I2*0.025/12),500)</f>
        <v>0</v>
      </c>
      <c r="K2" s="42">
        <f>F2*2600</f>
        <v>1701700</v>
      </c>
      <c r="L2" s="43" t="s">
        <v>26</v>
      </c>
      <c r="M2" s="4"/>
      <c r="O2" s="2"/>
    </row>
    <row r="3" spans="1:15" x14ac:dyDescent="0.25">
      <c r="A3" s="37">
        <v>2</v>
      </c>
      <c r="B3" s="38">
        <v>302</v>
      </c>
      <c r="C3" s="38">
        <v>3</v>
      </c>
      <c r="D3" s="38" t="s">
        <v>23</v>
      </c>
      <c r="E3" s="38">
        <v>419</v>
      </c>
      <c r="F3" s="38">
        <f t="shared" ref="F3:F47" si="1">E3*1.1</f>
        <v>460.90000000000003</v>
      </c>
      <c r="G3" s="39">
        <f>G2</f>
        <v>10800</v>
      </c>
      <c r="H3" s="40">
        <v>0</v>
      </c>
      <c r="I3" s="40">
        <f t="shared" ref="I3:I47" si="2">H3*1.08</f>
        <v>0</v>
      </c>
      <c r="J3" s="41">
        <f t="shared" si="0"/>
        <v>0</v>
      </c>
      <c r="K3" s="42">
        <f t="shared" ref="K3:K47" si="3">F3*2600</f>
        <v>1198340</v>
      </c>
      <c r="L3" s="43" t="s">
        <v>26</v>
      </c>
      <c r="M3" s="4"/>
      <c r="O3" s="2"/>
    </row>
    <row r="4" spans="1:15" x14ac:dyDescent="0.25">
      <c r="A4" s="37">
        <v>3</v>
      </c>
      <c r="B4" s="38">
        <v>303</v>
      </c>
      <c r="C4" s="38">
        <v>3</v>
      </c>
      <c r="D4" s="38" t="s">
        <v>15</v>
      </c>
      <c r="E4" s="38">
        <v>594</v>
      </c>
      <c r="F4" s="38">
        <f t="shared" si="1"/>
        <v>653.40000000000009</v>
      </c>
      <c r="G4" s="39">
        <f>G3</f>
        <v>10800</v>
      </c>
      <c r="H4" s="40">
        <v>0</v>
      </c>
      <c r="I4" s="40">
        <f t="shared" si="2"/>
        <v>0</v>
      </c>
      <c r="J4" s="41">
        <f t="shared" si="0"/>
        <v>0</v>
      </c>
      <c r="K4" s="42">
        <f t="shared" si="3"/>
        <v>1698840.0000000002</v>
      </c>
      <c r="L4" s="43" t="s">
        <v>26</v>
      </c>
      <c r="M4" s="4"/>
      <c r="O4" s="2"/>
    </row>
    <row r="5" spans="1:15" x14ac:dyDescent="0.25">
      <c r="A5" s="37">
        <v>4</v>
      </c>
      <c r="B5" s="38">
        <v>304</v>
      </c>
      <c r="C5" s="38">
        <v>3</v>
      </c>
      <c r="D5" s="38" t="s">
        <v>15</v>
      </c>
      <c r="E5" s="38">
        <v>588</v>
      </c>
      <c r="F5" s="38">
        <f t="shared" si="1"/>
        <v>646.80000000000007</v>
      </c>
      <c r="G5" s="39">
        <f>G4</f>
        <v>10800</v>
      </c>
      <c r="H5" s="40">
        <v>0</v>
      </c>
      <c r="I5" s="40">
        <f t="shared" si="2"/>
        <v>0</v>
      </c>
      <c r="J5" s="41">
        <f t="shared" si="0"/>
        <v>0</v>
      </c>
      <c r="K5" s="42">
        <f t="shared" si="3"/>
        <v>1681680.0000000002</v>
      </c>
      <c r="L5" s="43" t="s">
        <v>26</v>
      </c>
      <c r="M5" s="4"/>
      <c r="O5" s="2"/>
    </row>
    <row r="6" spans="1:15" x14ac:dyDescent="0.25">
      <c r="A6" s="37">
        <v>5</v>
      </c>
      <c r="B6" s="38">
        <v>305</v>
      </c>
      <c r="C6" s="38">
        <v>3</v>
      </c>
      <c r="D6" s="38" t="s">
        <v>23</v>
      </c>
      <c r="E6" s="38">
        <v>380</v>
      </c>
      <c r="F6" s="38">
        <f t="shared" si="1"/>
        <v>418.00000000000006</v>
      </c>
      <c r="G6" s="39">
        <f>G5</f>
        <v>10800</v>
      </c>
      <c r="H6" s="40">
        <v>0</v>
      </c>
      <c r="I6" s="40">
        <f t="shared" si="2"/>
        <v>0</v>
      </c>
      <c r="J6" s="41">
        <f t="shared" si="0"/>
        <v>0</v>
      </c>
      <c r="K6" s="42">
        <f t="shared" si="3"/>
        <v>1086800.0000000002</v>
      </c>
      <c r="L6" s="43" t="s">
        <v>26</v>
      </c>
      <c r="M6" s="4"/>
      <c r="O6" s="2"/>
    </row>
    <row r="7" spans="1:15" x14ac:dyDescent="0.25">
      <c r="A7" s="37">
        <v>6</v>
      </c>
      <c r="B7" s="38">
        <v>306</v>
      </c>
      <c r="C7" s="38">
        <v>3</v>
      </c>
      <c r="D7" s="38" t="s">
        <v>23</v>
      </c>
      <c r="E7" s="38">
        <v>380</v>
      </c>
      <c r="F7" s="38">
        <f t="shared" si="1"/>
        <v>418.00000000000006</v>
      </c>
      <c r="G7" s="39">
        <f>G6</f>
        <v>10800</v>
      </c>
      <c r="H7" s="40">
        <v>0</v>
      </c>
      <c r="I7" s="40">
        <f t="shared" si="2"/>
        <v>0</v>
      </c>
      <c r="J7" s="41">
        <f t="shared" si="0"/>
        <v>0</v>
      </c>
      <c r="K7" s="42">
        <f t="shared" si="3"/>
        <v>1086800.0000000002</v>
      </c>
      <c r="L7" s="43" t="s">
        <v>26</v>
      </c>
      <c r="M7" s="4"/>
      <c r="O7" s="2"/>
    </row>
    <row r="8" spans="1:15" x14ac:dyDescent="0.25">
      <c r="A8" s="37">
        <v>7</v>
      </c>
      <c r="B8" s="38">
        <v>307</v>
      </c>
      <c r="C8" s="38">
        <v>3</v>
      </c>
      <c r="D8" s="38" t="s">
        <v>15</v>
      </c>
      <c r="E8" s="38">
        <v>588</v>
      </c>
      <c r="F8" s="38">
        <f t="shared" si="1"/>
        <v>646.80000000000007</v>
      </c>
      <c r="G8" s="39">
        <f>G7</f>
        <v>10800</v>
      </c>
      <c r="H8" s="40">
        <v>0</v>
      </c>
      <c r="I8" s="40">
        <f t="shared" si="2"/>
        <v>0</v>
      </c>
      <c r="J8" s="41">
        <f t="shared" si="0"/>
        <v>0</v>
      </c>
      <c r="K8" s="42">
        <f t="shared" si="3"/>
        <v>1681680.0000000002</v>
      </c>
      <c r="L8" s="43" t="s">
        <v>26</v>
      </c>
      <c r="M8" s="4"/>
      <c r="O8" s="2"/>
    </row>
    <row r="9" spans="1:15" x14ac:dyDescent="0.25">
      <c r="A9" s="37">
        <v>8</v>
      </c>
      <c r="B9" s="38">
        <v>308</v>
      </c>
      <c r="C9" s="38">
        <v>3</v>
      </c>
      <c r="D9" s="38" t="s">
        <v>15</v>
      </c>
      <c r="E9" s="38">
        <v>596</v>
      </c>
      <c r="F9" s="38">
        <f t="shared" si="1"/>
        <v>655.6</v>
      </c>
      <c r="G9" s="39">
        <f>G8</f>
        <v>10800</v>
      </c>
      <c r="H9" s="40">
        <v>0</v>
      </c>
      <c r="I9" s="40">
        <f t="shared" si="2"/>
        <v>0</v>
      </c>
      <c r="J9" s="41">
        <f t="shared" si="0"/>
        <v>0</v>
      </c>
      <c r="K9" s="42">
        <f t="shared" si="3"/>
        <v>1704560</v>
      </c>
      <c r="L9" s="43" t="s">
        <v>26</v>
      </c>
      <c r="M9" s="4"/>
      <c r="O9" s="2"/>
    </row>
    <row r="10" spans="1:15" x14ac:dyDescent="0.25">
      <c r="A10" s="37">
        <v>9</v>
      </c>
      <c r="B10" s="38">
        <v>309</v>
      </c>
      <c r="C10" s="38">
        <v>3</v>
      </c>
      <c r="D10" s="38" t="s">
        <v>23</v>
      </c>
      <c r="E10" s="38">
        <v>419</v>
      </c>
      <c r="F10" s="38">
        <f t="shared" si="1"/>
        <v>460.90000000000003</v>
      </c>
      <c r="G10" s="39">
        <f>G9</f>
        <v>10800</v>
      </c>
      <c r="H10" s="40">
        <v>0</v>
      </c>
      <c r="I10" s="40">
        <f t="shared" si="2"/>
        <v>0</v>
      </c>
      <c r="J10" s="41">
        <f t="shared" si="0"/>
        <v>0</v>
      </c>
      <c r="K10" s="42">
        <f t="shared" si="3"/>
        <v>1198340</v>
      </c>
      <c r="L10" s="43" t="s">
        <v>26</v>
      </c>
      <c r="M10" s="4"/>
      <c r="O10" s="2"/>
    </row>
    <row r="11" spans="1:15" x14ac:dyDescent="0.25">
      <c r="A11" s="37">
        <v>10</v>
      </c>
      <c r="B11" s="38">
        <v>310</v>
      </c>
      <c r="C11" s="38">
        <v>3</v>
      </c>
      <c r="D11" s="38" t="s">
        <v>15</v>
      </c>
      <c r="E11" s="38">
        <v>595</v>
      </c>
      <c r="F11" s="38">
        <f t="shared" si="1"/>
        <v>654.5</v>
      </c>
      <c r="G11" s="39">
        <f>G10</f>
        <v>10800</v>
      </c>
      <c r="H11" s="40">
        <v>0</v>
      </c>
      <c r="I11" s="40">
        <f t="shared" si="2"/>
        <v>0</v>
      </c>
      <c r="J11" s="41">
        <f t="shared" si="0"/>
        <v>0</v>
      </c>
      <c r="K11" s="42">
        <f t="shared" si="3"/>
        <v>1701700</v>
      </c>
      <c r="L11" s="43" t="s">
        <v>26</v>
      </c>
      <c r="M11" s="4"/>
      <c r="O11" s="2"/>
    </row>
    <row r="12" spans="1:15" x14ac:dyDescent="0.25">
      <c r="A12" s="37">
        <v>11</v>
      </c>
      <c r="B12" s="38">
        <v>401</v>
      </c>
      <c r="C12" s="38">
        <v>4</v>
      </c>
      <c r="D12" s="38" t="s">
        <v>15</v>
      </c>
      <c r="E12" s="38">
        <v>595</v>
      </c>
      <c r="F12" s="38">
        <f t="shared" si="1"/>
        <v>654.5</v>
      </c>
      <c r="G12" s="39">
        <f>G11+50</f>
        <v>10850</v>
      </c>
      <c r="H12" s="40">
        <v>0</v>
      </c>
      <c r="I12" s="40">
        <f t="shared" si="2"/>
        <v>0</v>
      </c>
      <c r="J12" s="41">
        <f t="shared" si="0"/>
        <v>0</v>
      </c>
      <c r="K12" s="42">
        <f t="shared" si="3"/>
        <v>1701700</v>
      </c>
      <c r="L12" s="43" t="s">
        <v>26</v>
      </c>
      <c r="M12" s="4"/>
      <c r="O12" s="2"/>
    </row>
    <row r="13" spans="1:15" x14ac:dyDescent="0.25">
      <c r="A13" s="37">
        <v>12</v>
      </c>
      <c r="B13" s="38">
        <v>402</v>
      </c>
      <c r="C13" s="38">
        <v>4</v>
      </c>
      <c r="D13" s="38" t="s">
        <v>23</v>
      </c>
      <c r="E13" s="38">
        <v>419</v>
      </c>
      <c r="F13" s="38">
        <f t="shared" si="1"/>
        <v>460.90000000000003</v>
      </c>
      <c r="G13" s="39">
        <f>G12</f>
        <v>10850</v>
      </c>
      <c r="H13" s="40">
        <v>0</v>
      </c>
      <c r="I13" s="40">
        <f t="shared" si="2"/>
        <v>0</v>
      </c>
      <c r="J13" s="41">
        <f t="shared" si="0"/>
        <v>0</v>
      </c>
      <c r="K13" s="42">
        <f t="shared" si="3"/>
        <v>1198340</v>
      </c>
      <c r="L13" s="43" t="s">
        <v>26</v>
      </c>
      <c r="M13" s="4"/>
      <c r="O13" s="2"/>
    </row>
    <row r="14" spans="1:15" x14ac:dyDescent="0.25">
      <c r="A14" s="37">
        <v>13</v>
      </c>
      <c r="B14" s="38">
        <v>403</v>
      </c>
      <c r="C14" s="38">
        <v>4</v>
      </c>
      <c r="D14" s="38" t="s">
        <v>15</v>
      </c>
      <c r="E14" s="38">
        <v>594</v>
      </c>
      <c r="F14" s="38">
        <f t="shared" si="1"/>
        <v>653.40000000000009</v>
      </c>
      <c r="G14" s="39">
        <f>G13</f>
        <v>10850</v>
      </c>
      <c r="H14" s="40">
        <v>0</v>
      </c>
      <c r="I14" s="40">
        <f t="shared" si="2"/>
        <v>0</v>
      </c>
      <c r="J14" s="41">
        <f t="shared" si="0"/>
        <v>0</v>
      </c>
      <c r="K14" s="42">
        <f t="shared" si="3"/>
        <v>1698840.0000000002</v>
      </c>
      <c r="L14" s="43" t="s">
        <v>26</v>
      </c>
      <c r="M14" s="4"/>
      <c r="O14" s="2"/>
    </row>
    <row r="15" spans="1:15" x14ac:dyDescent="0.25">
      <c r="A15" s="37">
        <v>14</v>
      </c>
      <c r="B15" s="38">
        <v>404</v>
      </c>
      <c r="C15" s="38">
        <v>4</v>
      </c>
      <c r="D15" s="38" t="s">
        <v>15</v>
      </c>
      <c r="E15" s="38">
        <v>588</v>
      </c>
      <c r="F15" s="38">
        <f t="shared" si="1"/>
        <v>646.80000000000007</v>
      </c>
      <c r="G15" s="39">
        <f>G14</f>
        <v>10850</v>
      </c>
      <c r="H15" s="40">
        <v>0</v>
      </c>
      <c r="I15" s="40">
        <f t="shared" si="2"/>
        <v>0</v>
      </c>
      <c r="J15" s="41">
        <f t="shared" si="0"/>
        <v>0</v>
      </c>
      <c r="K15" s="42">
        <f t="shared" si="3"/>
        <v>1681680.0000000002</v>
      </c>
      <c r="L15" s="43" t="s">
        <v>26</v>
      </c>
      <c r="M15" s="4"/>
      <c r="O15" s="2"/>
    </row>
    <row r="16" spans="1:15" x14ac:dyDescent="0.25">
      <c r="A16" s="37">
        <v>15</v>
      </c>
      <c r="B16" s="38">
        <v>405</v>
      </c>
      <c r="C16" s="38">
        <v>4</v>
      </c>
      <c r="D16" s="38" t="s">
        <v>23</v>
      </c>
      <c r="E16" s="38">
        <v>380</v>
      </c>
      <c r="F16" s="38">
        <f t="shared" si="1"/>
        <v>418.00000000000006</v>
      </c>
      <c r="G16" s="39">
        <f>G15</f>
        <v>10850</v>
      </c>
      <c r="H16" s="40">
        <v>0</v>
      </c>
      <c r="I16" s="40">
        <f t="shared" si="2"/>
        <v>0</v>
      </c>
      <c r="J16" s="41">
        <f t="shared" si="0"/>
        <v>0</v>
      </c>
      <c r="K16" s="42">
        <f t="shared" si="3"/>
        <v>1086800.0000000002</v>
      </c>
      <c r="L16" s="43" t="s">
        <v>26</v>
      </c>
      <c r="M16" s="4"/>
      <c r="O16" s="2"/>
    </row>
    <row r="17" spans="1:15" x14ac:dyDescent="0.25">
      <c r="A17" s="37">
        <v>16</v>
      </c>
      <c r="B17" s="38">
        <v>406</v>
      </c>
      <c r="C17" s="38">
        <v>4</v>
      </c>
      <c r="D17" s="38" t="s">
        <v>23</v>
      </c>
      <c r="E17" s="38">
        <v>380</v>
      </c>
      <c r="F17" s="38">
        <f t="shared" si="1"/>
        <v>418.00000000000006</v>
      </c>
      <c r="G17" s="39">
        <f>G16</f>
        <v>10850</v>
      </c>
      <c r="H17" s="40">
        <v>0</v>
      </c>
      <c r="I17" s="40">
        <f t="shared" si="2"/>
        <v>0</v>
      </c>
      <c r="J17" s="41">
        <f t="shared" si="0"/>
        <v>0</v>
      </c>
      <c r="K17" s="42">
        <f t="shared" si="3"/>
        <v>1086800.0000000002</v>
      </c>
      <c r="L17" s="43" t="s">
        <v>26</v>
      </c>
      <c r="M17" s="4"/>
      <c r="O17" s="2"/>
    </row>
    <row r="18" spans="1:15" x14ac:dyDescent="0.25">
      <c r="A18" s="37">
        <v>17</v>
      </c>
      <c r="B18" s="38">
        <v>407</v>
      </c>
      <c r="C18" s="38">
        <v>4</v>
      </c>
      <c r="D18" s="38" t="s">
        <v>15</v>
      </c>
      <c r="E18" s="38">
        <v>588</v>
      </c>
      <c r="F18" s="38">
        <f t="shared" si="1"/>
        <v>646.80000000000007</v>
      </c>
      <c r="G18" s="39">
        <f>G17</f>
        <v>10850</v>
      </c>
      <c r="H18" s="40">
        <v>0</v>
      </c>
      <c r="I18" s="40">
        <f t="shared" si="2"/>
        <v>0</v>
      </c>
      <c r="J18" s="41">
        <f t="shared" si="0"/>
        <v>0</v>
      </c>
      <c r="K18" s="42">
        <f t="shared" si="3"/>
        <v>1681680.0000000002</v>
      </c>
      <c r="L18" s="43" t="s">
        <v>26</v>
      </c>
      <c r="M18" s="4"/>
      <c r="O18" s="2"/>
    </row>
    <row r="19" spans="1:15" x14ac:dyDescent="0.25">
      <c r="A19" s="37">
        <v>18</v>
      </c>
      <c r="B19" s="38">
        <v>408</v>
      </c>
      <c r="C19" s="38">
        <v>4</v>
      </c>
      <c r="D19" s="38" t="s">
        <v>15</v>
      </c>
      <c r="E19" s="38">
        <v>596</v>
      </c>
      <c r="F19" s="38">
        <f t="shared" si="1"/>
        <v>655.6</v>
      </c>
      <c r="G19" s="39">
        <f>G18</f>
        <v>10850</v>
      </c>
      <c r="H19" s="40">
        <v>0</v>
      </c>
      <c r="I19" s="40">
        <f t="shared" si="2"/>
        <v>0</v>
      </c>
      <c r="J19" s="41">
        <f t="shared" si="0"/>
        <v>0</v>
      </c>
      <c r="K19" s="42">
        <f t="shared" si="3"/>
        <v>1704560</v>
      </c>
      <c r="L19" s="43" t="s">
        <v>26</v>
      </c>
      <c r="M19" s="4"/>
      <c r="O19" s="2"/>
    </row>
    <row r="20" spans="1:15" x14ac:dyDescent="0.25">
      <c r="A20" s="37">
        <v>19</v>
      </c>
      <c r="B20" s="38">
        <v>409</v>
      </c>
      <c r="C20" s="38">
        <v>4</v>
      </c>
      <c r="D20" s="38" t="s">
        <v>23</v>
      </c>
      <c r="E20" s="38">
        <v>419</v>
      </c>
      <c r="F20" s="38">
        <f t="shared" si="1"/>
        <v>460.90000000000003</v>
      </c>
      <c r="G20" s="39">
        <f>G19</f>
        <v>10850</v>
      </c>
      <c r="H20" s="40">
        <v>0</v>
      </c>
      <c r="I20" s="40">
        <f t="shared" si="2"/>
        <v>0</v>
      </c>
      <c r="J20" s="41">
        <f t="shared" si="0"/>
        <v>0</v>
      </c>
      <c r="K20" s="42">
        <f t="shared" si="3"/>
        <v>1198340</v>
      </c>
      <c r="L20" s="43" t="s">
        <v>26</v>
      </c>
      <c r="M20" s="4"/>
      <c r="O20" s="2"/>
    </row>
    <row r="21" spans="1:15" x14ac:dyDescent="0.25">
      <c r="A21" s="37">
        <v>20</v>
      </c>
      <c r="B21" s="38">
        <v>410</v>
      </c>
      <c r="C21" s="38">
        <v>4</v>
      </c>
      <c r="D21" s="38" t="s">
        <v>15</v>
      </c>
      <c r="E21" s="38">
        <v>595</v>
      </c>
      <c r="F21" s="38">
        <f t="shared" si="1"/>
        <v>654.5</v>
      </c>
      <c r="G21" s="39">
        <f>G20</f>
        <v>10850</v>
      </c>
      <c r="H21" s="40">
        <v>0</v>
      </c>
      <c r="I21" s="40">
        <f t="shared" si="2"/>
        <v>0</v>
      </c>
      <c r="J21" s="41">
        <f t="shared" si="0"/>
        <v>0</v>
      </c>
      <c r="K21" s="42">
        <f t="shared" si="3"/>
        <v>1701700</v>
      </c>
      <c r="L21" s="43" t="s">
        <v>26</v>
      </c>
      <c r="M21" s="4"/>
      <c r="O21" s="2"/>
    </row>
    <row r="22" spans="1:15" x14ac:dyDescent="0.25">
      <c r="A22" s="37">
        <v>21</v>
      </c>
      <c r="B22" s="38">
        <v>411</v>
      </c>
      <c r="C22" s="38">
        <v>4</v>
      </c>
      <c r="D22" s="38" t="s">
        <v>23</v>
      </c>
      <c r="E22" s="38">
        <v>362</v>
      </c>
      <c r="F22" s="38">
        <f t="shared" si="1"/>
        <v>398.20000000000005</v>
      </c>
      <c r="G22" s="39">
        <f>G21</f>
        <v>10850</v>
      </c>
      <c r="H22" s="40">
        <v>0</v>
      </c>
      <c r="I22" s="40">
        <f t="shared" si="2"/>
        <v>0</v>
      </c>
      <c r="J22" s="41">
        <f t="shared" si="0"/>
        <v>0</v>
      </c>
      <c r="K22" s="42">
        <f t="shared" si="3"/>
        <v>1035320.0000000001</v>
      </c>
      <c r="L22" s="43" t="s">
        <v>26</v>
      </c>
      <c r="M22" s="4"/>
      <c r="O22" s="2"/>
    </row>
    <row r="23" spans="1:15" x14ac:dyDescent="0.25">
      <c r="A23" s="37">
        <v>22</v>
      </c>
      <c r="B23" s="38">
        <v>412</v>
      </c>
      <c r="C23" s="38">
        <v>4</v>
      </c>
      <c r="D23" s="38" t="s">
        <v>23</v>
      </c>
      <c r="E23" s="38">
        <v>362</v>
      </c>
      <c r="F23" s="38">
        <f t="shared" si="1"/>
        <v>398.20000000000005</v>
      </c>
      <c r="G23" s="39">
        <f>G22</f>
        <v>10850</v>
      </c>
      <c r="H23" s="40">
        <v>0</v>
      </c>
      <c r="I23" s="40">
        <f t="shared" si="2"/>
        <v>0</v>
      </c>
      <c r="J23" s="41">
        <f t="shared" si="0"/>
        <v>0</v>
      </c>
      <c r="K23" s="42">
        <f t="shared" si="3"/>
        <v>1035320.0000000001</v>
      </c>
      <c r="L23" s="43" t="s">
        <v>26</v>
      </c>
      <c r="M23" s="4"/>
      <c r="O23" s="2"/>
    </row>
    <row r="24" spans="1:15" x14ac:dyDescent="0.25">
      <c r="A24" s="37">
        <v>23</v>
      </c>
      <c r="B24" s="38">
        <v>501</v>
      </c>
      <c r="C24" s="38">
        <v>5</v>
      </c>
      <c r="D24" s="38" t="s">
        <v>15</v>
      </c>
      <c r="E24" s="38">
        <v>595</v>
      </c>
      <c r="F24" s="38">
        <f t="shared" si="1"/>
        <v>654.5</v>
      </c>
      <c r="G24" s="39">
        <f>G23+50</f>
        <v>10900</v>
      </c>
      <c r="H24" s="40">
        <v>0</v>
      </c>
      <c r="I24" s="40">
        <f t="shared" si="2"/>
        <v>0</v>
      </c>
      <c r="J24" s="41">
        <f t="shared" si="0"/>
        <v>0</v>
      </c>
      <c r="K24" s="42">
        <f t="shared" si="3"/>
        <v>1701700</v>
      </c>
      <c r="L24" s="43" t="s">
        <v>26</v>
      </c>
      <c r="M24" s="4"/>
      <c r="O24" s="2"/>
    </row>
    <row r="25" spans="1:15" x14ac:dyDescent="0.25">
      <c r="A25" s="37">
        <v>24</v>
      </c>
      <c r="B25" s="38">
        <v>502</v>
      </c>
      <c r="C25" s="38">
        <v>5</v>
      </c>
      <c r="D25" s="38" t="s">
        <v>23</v>
      </c>
      <c r="E25" s="38">
        <v>419</v>
      </c>
      <c r="F25" s="38">
        <f t="shared" si="1"/>
        <v>460.90000000000003</v>
      </c>
      <c r="G25" s="39">
        <f>G24</f>
        <v>10900</v>
      </c>
      <c r="H25" s="40">
        <v>0</v>
      </c>
      <c r="I25" s="40">
        <f t="shared" si="2"/>
        <v>0</v>
      </c>
      <c r="J25" s="41">
        <f t="shared" si="0"/>
        <v>0</v>
      </c>
      <c r="K25" s="42">
        <f t="shared" si="3"/>
        <v>1198340</v>
      </c>
      <c r="L25" s="43" t="s">
        <v>26</v>
      </c>
      <c r="M25" s="4"/>
      <c r="O25" s="2"/>
    </row>
    <row r="26" spans="1:15" x14ac:dyDescent="0.25">
      <c r="A26" s="37">
        <v>25</v>
      </c>
      <c r="B26" s="38">
        <v>503</v>
      </c>
      <c r="C26" s="38">
        <v>5</v>
      </c>
      <c r="D26" s="38" t="s">
        <v>15</v>
      </c>
      <c r="E26" s="38">
        <v>594</v>
      </c>
      <c r="F26" s="38">
        <f t="shared" si="1"/>
        <v>653.40000000000009</v>
      </c>
      <c r="G26" s="39">
        <f>G25</f>
        <v>10900</v>
      </c>
      <c r="H26" s="40">
        <v>0</v>
      </c>
      <c r="I26" s="40">
        <f t="shared" si="2"/>
        <v>0</v>
      </c>
      <c r="J26" s="41">
        <f t="shared" si="0"/>
        <v>0</v>
      </c>
      <c r="K26" s="42">
        <f t="shared" si="3"/>
        <v>1698840.0000000002</v>
      </c>
      <c r="L26" s="43" t="s">
        <v>26</v>
      </c>
      <c r="M26" s="4"/>
      <c r="O26" s="2"/>
    </row>
    <row r="27" spans="1:15" x14ac:dyDescent="0.25">
      <c r="A27" s="37">
        <v>26</v>
      </c>
      <c r="B27" s="38">
        <v>504</v>
      </c>
      <c r="C27" s="38">
        <v>5</v>
      </c>
      <c r="D27" s="38" t="s">
        <v>15</v>
      </c>
      <c r="E27" s="38">
        <v>588</v>
      </c>
      <c r="F27" s="38">
        <f t="shared" si="1"/>
        <v>646.80000000000007</v>
      </c>
      <c r="G27" s="39">
        <f>G26</f>
        <v>10900</v>
      </c>
      <c r="H27" s="40">
        <v>0</v>
      </c>
      <c r="I27" s="40">
        <f t="shared" si="2"/>
        <v>0</v>
      </c>
      <c r="J27" s="41">
        <f t="shared" si="0"/>
        <v>0</v>
      </c>
      <c r="K27" s="42">
        <f t="shared" si="3"/>
        <v>1681680.0000000002</v>
      </c>
      <c r="L27" s="43" t="s">
        <v>26</v>
      </c>
      <c r="M27" s="4"/>
      <c r="O27" s="2"/>
    </row>
    <row r="28" spans="1:15" x14ac:dyDescent="0.25">
      <c r="A28" s="37">
        <v>27</v>
      </c>
      <c r="B28" s="38">
        <v>505</v>
      </c>
      <c r="C28" s="38">
        <v>5</v>
      </c>
      <c r="D28" s="38" t="s">
        <v>23</v>
      </c>
      <c r="E28" s="38">
        <v>380</v>
      </c>
      <c r="F28" s="38">
        <f t="shared" si="1"/>
        <v>418.00000000000006</v>
      </c>
      <c r="G28" s="39">
        <f>G27</f>
        <v>10900</v>
      </c>
      <c r="H28" s="40">
        <v>0</v>
      </c>
      <c r="I28" s="40">
        <f t="shared" si="2"/>
        <v>0</v>
      </c>
      <c r="J28" s="41">
        <f t="shared" si="0"/>
        <v>0</v>
      </c>
      <c r="K28" s="42">
        <f t="shared" si="3"/>
        <v>1086800.0000000002</v>
      </c>
      <c r="L28" s="43" t="s">
        <v>26</v>
      </c>
      <c r="M28" s="4"/>
      <c r="O28" s="2"/>
    </row>
    <row r="29" spans="1:15" x14ac:dyDescent="0.25">
      <c r="A29" s="37">
        <v>28</v>
      </c>
      <c r="B29" s="38">
        <v>506</v>
      </c>
      <c r="C29" s="38">
        <v>5</v>
      </c>
      <c r="D29" s="38" t="s">
        <v>23</v>
      </c>
      <c r="E29" s="38">
        <v>380</v>
      </c>
      <c r="F29" s="38">
        <f t="shared" si="1"/>
        <v>418.00000000000006</v>
      </c>
      <c r="G29" s="39">
        <f>G28</f>
        <v>10900</v>
      </c>
      <c r="H29" s="40">
        <v>0</v>
      </c>
      <c r="I29" s="40">
        <f t="shared" si="2"/>
        <v>0</v>
      </c>
      <c r="J29" s="41">
        <f t="shared" si="0"/>
        <v>0</v>
      </c>
      <c r="K29" s="42">
        <f t="shared" si="3"/>
        <v>1086800.0000000002</v>
      </c>
      <c r="L29" s="43" t="s">
        <v>26</v>
      </c>
      <c r="M29" s="4"/>
      <c r="N29" s="5"/>
      <c r="O29" s="2"/>
    </row>
    <row r="30" spans="1:15" x14ac:dyDescent="0.25">
      <c r="A30" s="37">
        <v>29</v>
      </c>
      <c r="B30" s="38">
        <v>507</v>
      </c>
      <c r="C30" s="38">
        <v>5</v>
      </c>
      <c r="D30" s="38" t="s">
        <v>15</v>
      </c>
      <c r="E30" s="38">
        <v>588</v>
      </c>
      <c r="F30" s="38">
        <f t="shared" si="1"/>
        <v>646.80000000000007</v>
      </c>
      <c r="G30" s="39">
        <f>G29</f>
        <v>10900</v>
      </c>
      <c r="H30" s="40">
        <v>0</v>
      </c>
      <c r="I30" s="40">
        <f t="shared" si="2"/>
        <v>0</v>
      </c>
      <c r="J30" s="41">
        <f t="shared" si="0"/>
        <v>0</v>
      </c>
      <c r="K30" s="42">
        <f t="shared" si="3"/>
        <v>1681680.0000000002</v>
      </c>
      <c r="L30" s="43" t="s">
        <v>26</v>
      </c>
      <c r="M30" s="4"/>
      <c r="O30" s="2"/>
    </row>
    <row r="31" spans="1:15" x14ac:dyDescent="0.25">
      <c r="A31" s="37">
        <v>30</v>
      </c>
      <c r="B31" s="38">
        <v>508</v>
      </c>
      <c r="C31" s="38">
        <v>5</v>
      </c>
      <c r="D31" s="38" t="s">
        <v>15</v>
      </c>
      <c r="E31" s="38">
        <v>596</v>
      </c>
      <c r="F31" s="38">
        <f t="shared" si="1"/>
        <v>655.6</v>
      </c>
      <c r="G31" s="39">
        <f>G30</f>
        <v>10900</v>
      </c>
      <c r="H31" s="40">
        <v>0</v>
      </c>
      <c r="I31" s="40">
        <f t="shared" si="2"/>
        <v>0</v>
      </c>
      <c r="J31" s="41">
        <f t="shared" si="0"/>
        <v>0</v>
      </c>
      <c r="K31" s="42">
        <f t="shared" si="3"/>
        <v>1704560</v>
      </c>
      <c r="L31" s="43" t="s">
        <v>26</v>
      </c>
      <c r="M31" s="4"/>
      <c r="O31" s="2"/>
    </row>
    <row r="32" spans="1:15" x14ac:dyDescent="0.25">
      <c r="A32" s="37">
        <v>31</v>
      </c>
      <c r="B32" s="38">
        <v>509</v>
      </c>
      <c r="C32" s="38">
        <v>5</v>
      </c>
      <c r="D32" s="38" t="s">
        <v>23</v>
      </c>
      <c r="E32" s="38">
        <v>419</v>
      </c>
      <c r="F32" s="38">
        <f t="shared" si="1"/>
        <v>460.90000000000003</v>
      </c>
      <c r="G32" s="39">
        <f>G31</f>
        <v>10900</v>
      </c>
      <c r="H32" s="40">
        <v>0</v>
      </c>
      <c r="I32" s="40">
        <f t="shared" si="2"/>
        <v>0</v>
      </c>
      <c r="J32" s="41">
        <f t="shared" si="0"/>
        <v>0</v>
      </c>
      <c r="K32" s="42">
        <f t="shared" si="3"/>
        <v>1198340</v>
      </c>
      <c r="L32" s="43" t="s">
        <v>26</v>
      </c>
      <c r="M32" s="4"/>
      <c r="O32" s="2"/>
    </row>
    <row r="33" spans="1:15" x14ac:dyDescent="0.25">
      <c r="A33" s="37">
        <v>32</v>
      </c>
      <c r="B33" s="38">
        <v>510</v>
      </c>
      <c r="C33" s="38">
        <v>5</v>
      </c>
      <c r="D33" s="38" t="s">
        <v>15</v>
      </c>
      <c r="E33" s="38">
        <v>595</v>
      </c>
      <c r="F33" s="38">
        <f t="shared" si="1"/>
        <v>654.5</v>
      </c>
      <c r="G33" s="39">
        <f>G32</f>
        <v>10900</v>
      </c>
      <c r="H33" s="40">
        <v>0</v>
      </c>
      <c r="I33" s="40">
        <f t="shared" si="2"/>
        <v>0</v>
      </c>
      <c r="J33" s="41">
        <f t="shared" si="0"/>
        <v>0</v>
      </c>
      <c r="K33" s="42">
        <f t="shared" si="3"/>
        <v>1701700</v>
      </c>
      <c r="L33" s="43" t="s">
        <v>26</v>
      </c>
      <c r="M33" s="4"/>
      <c r="O33" s="2"/>
    </row>
    <row r="34" spans="1:15" x14ac:dyDescent="0.25">
      <c r="A34" s="37">
        <v>33</v>
      </c>
      <c r="B34" s="38">
        <v>511</v>
      </c>
      <c r="C34" s="38">
        <v>5</v>
      </c>
      <c r="D34" s="38" t="s">
        <v>23</v>
      </c>
      <c r="E34" s="38">
        <v>362</v>
      </c>
      <c r="F34" s="38">
        <f t="shared" si="1"/>
        <v>398.20000000000005</v>
      </c>
      <c r="G34" s="39">
        <f>G33</f>
        <v>10900</v>
      </c>
      <c r="H34" s="40">
        <v>0</v>
      </c>
      <c r="I34" s="40">
        <f t="shared" si="2"/>
        <v>0</v>
      </c>
      <c r="J34" s="41">
        <f t="shared" si="0"/>
        <v>0</v>
      </c>
      <c r="K34" s="42">
        <f t="shared" si="3"/>
        <v>1035320.0000000001</v>
      </c>
      <c r="L34" s="43" t="s">
        <v>26</v>
      </c>
      <c r="M34" s="4"/>
      <c r="O34" s="2"/>
    </row>
    <row r="35" spans="1:15" x14ac:dyDescent="0.25">
      <c r="A35" s="37">
        <v>34</v>
      </c>
      <c r="B35" s="38">
        <v>512</v>
      </c>
      <c r="C35" s="38">
        <v>5</v>
      </c>
      <c r="D35" s="38" t="s">
        <v>23</v>
      </c>
      <c r="E35" s="38">
        <v>362</v>
      </c>
      <c r="F35" s="38">
        <f t="shared" si="1"/>
        <v>398.20000000000005</v>
      </c>
      <c r="G35" s="39">
        <f>G34</f>
        <v>10900</v>
      </c>
      <c r="H35" s="40">
        <v>0</v>
      </c>
      <c r="I35" s="40">
        <f t="shared" si="2"/>
        <v>0</v>
      </c>
      <c r="J35" s="41">
        <f t="shared" si="0"/>
        <v>0</v>
      </c>
      <c r="K35" s="42">
        <f t="shared" si="3"/>
        <v>1035320.0000000001</v>
      </c>
      <c r="L35" s="43" t="s">
        <v>26</v>
      </c>
      <c r="M35" s="4"/>
      <c r="O35" s="2"/>
    </row>
    <row r="36" spans="1:15" x14ac:dyDescent="0.25">
      <c r="A36" s="37">
        <v>35</v>
      </c>
      <c r="B36" s="38">
        <v>601</v>
      </c>
      <c r="C36" s="38">
        <v>6</v>
      </c>
      <c r="D36" s="38" t="s">
        <v>15</v>
      </c>
      <c r="E36" s="38">
        <v>595</v>
      </c>
      <c r="F36" s="38">
        <f t="shared" si="1"/>
        <v>654.5</v>
      </c>
      <c r="G36" s="39">
        <f>G35+50</f>
        <v>10950</v>
      </c>
      <c r="H36" s="40">
        <v>0</v>
      </c>
      <c r="I36" s="40">
        <f t="shared" si="2"/>
        <v>0</v>
      </c>
      <c r="J36" s="41">
        <f t="shared" si="0"/>
        <v>0</v>
      </c>
      <c r="K36" s="42">
        <f t="shared" si="3"/>
        <v>1701700</v>
      </c>
      <c r="L36" s="43" t="s">
        <v>26</v>
      </c>
      <c r="M36" s="4"/>
      <c r="O36" s="2"/>
    </row>
    <row r="37" spans="1:15" x14ac:dyDescent="0.25">
      <c r="A37" s="37">
        <v>36</v>
      </c>
      <c r="B37" s="38">
        <v>602</v>
      </c>
      <c r="C37" s="38">
        <v>6</v>
      </c>
      <c r="D37" s="38" t="s">
        <v>23</v>
      </c>
      <c r="E37" s="38">
        <v>419</v>
      </c>
      <c r="F37" s="38">
        <f t="shared" si="1"/>
        <v>460.90000000000003</v>
      </c>
      <c r="G37" s="39">
        <f>G36</f>
        <v>10950</v>
      </c>
      <c r="H37" s="40">
        <v>0</v>
      </c>
      <c r="I37" s="40">
        <f t="shared" si="2"/>
        <v>0</v>
      </c>
      <c r="J37" s="41">
        <f t="shared" si="0"/>
        <v>0</v>
      </c>
      <c r="K37" s="42">
        <f t="shared" si="3"/>
        <v>1198340</v>
      </c>
      <c r="L37" s="43" t="s">
        <v>26</v>
      </c>
      <c r="O37" s="2"/>
    </row>
    <row r="38" spans="1:15" x14ac:dyDescent="0.25">
      <c r="A38" s="37">
        <v>37</v>
      </c>
      <c r="B38" s="38">
        <v>603</v>
      </c>
      <c r="C38" s="38">
        <v>6</v>
      </c>
      <c r="D38" s="38" t="s">
        <v>15</v>
      </c>
      <c r="E38" s="38">
        <v>594</v>
      </c>
      <c r="F38" s="38">
        <f t="shared" si="1"/>
        <v>653.40000000000009</v>
      </c>
      <c r="G38" s="39">
        <f>G37</f>
        <v>10950</v>
      </c>
      <c r="H38" s="40">
        <v>0</v>
      </c>
      <c r="I38" s="40">
        <f t="shared" si="2"/>
        <v>0</v>
      </c>
      <c r="J38" s="41">
        <f t="shared" si="0"/>
        <v>0</v>
      </c>
      <c r="K38" s="42">
        <f t="shared" si="3"/>
        <v>1698840.0000000002</v>
      </c>
      <c r="L38" s="43" t="s">
        <v>26</v>
      </c>
      <c r="M38" s="4"/>
      <c r="O38" s="2"/>
    </row>
    <row r="39" spans="1:15" x14ac:dyDescent="0.25">
      <c r="A39" s="37">
        <v>38</v>
      </c>
      <c r="B39" s="38">
        <v>604</v>
      </c>
      <c r="C39" s="38">
        <v>6</v>
      </c>
      <c r="D39" s="38" t="s">
        <v>15</v>
      </c>
      <c r="E39" s="38">
        <v>588</v>
      </c>
      <c r="F39" s="38">
        <f t="shared" si="1"/>
        <v>646.80000000000007</v>
      </c>
      <c r="G39" s="39">
        <f>G38</f>
        <v>10950</v>
      </c>
      <c r="H39" s="40">
        <v>0</v>
      </c>
      <c r="I39" s="40">
        <f t="shared" si="2"/>
        <v>0</v>
      </c>
      <c r="J39" s="41">
        <f t="shared" si="0"/>
        <v>0</v>
      </c>
      <c r="K39" s="42">
        <f t="shared" si="3"/>
        <v>1681680.0000000002</v>
      </c>
      <c r="L39" s="43" t="s">
        <v>26</v>
      </c>
      <c r="O39" s="2"/>
    </row>
    <row r="40" spans="1:15" x14ac:dyDescent="0.25">
      <c r="A40" s="37">
        <v>39</v>
      </c>
      <c r="B40" s="38">
        <v>605</v>
      </c>
      <c r="C40" s="38">
        <v>6</v>
      </c>
      <c r="D40" s="38" t="s">
        <v>23</v>
      </c>
      <c r="E40" s="38">
        <v>380</v>
      </c>
      <c r="F40" s="38">
        <f t="shared" si="1"/>
        <v>418.00000000000006</v>
      </c>
      <c r="G40" s="39">
        <f>G39</f>
        <v>10950</v>
      </c>
      <c r="H40" s="40">
        <v>0</v>
      </c>
      <c r="I40" s="40">
        <f t="shared" si="2"/>
        <v>0</v>
      </c>
      <c r="J40" s="41">
        <f t="shared" si="0"/>
        <v>0</v>
      </c>
      <c r="K40" s="42">
        <f t="shared" si="3"/>
        <v>1086800.0000000002</v>
      </c>
      <c r="L40" s="43" t="s">
        <v>26</v>
      </c>
      <c r="O40" s="2"/>
    </row>
    <row r="41" spans="1:15" x14ac:dyDescent="0.25">
      <c r="A41" s="37">
        <v>40</v>
      </c>
      <c r="B41" s="38">
        <v>606</v>
      </c>
      <c r="C41" s="38">
        <v>6</v>
      </c>
      <c r="D41" s="38" t="s">
        <v>23</v>
      </c>
      <c r="E41" s="38">
        <v>380</v>
      </c>
      <c r="F41" s="38">
        <f t="shared" si="1"/>
        <v>418.00000000000006</v>
      </c>
      <c r="G41" s="39">
        <f>G40</f>
        <v>10950</v>
      </c>
      <c r="H41" s="40">
        <v>0</v>
      </c>
      <c r="I41" s="40">
        <f t="shared" si="2"/>
        <v>0</v>
      </c>
      <c r="J41" s="41">
        <f t="shared" si="0"/>
        <v>0</v>
      </c>
      <c r="K41" s="42">
        <f t="shared" si="3"/>
        <v>1086800.0000000002</v>
      </c>
      <c r="L41" s="43" t="s">
        <v>26</v>
      </c>
      <c r="O41" s="2"/>
    </row>
    <row r="42" spans="1:15" x14ac:dyDescent="0.25">
      <c r="A42" s="37">
        <v>41</v>
      </c>
      <c r="B42" s="38">
        <v>607</v>
      </c>
      <c r="C42" s="38">
        <v>6</v>
      </c>
      <c r="D42" s="38" t="s">
        <v>15</v>
      </c>
      <c r="E42" s="38">
        <v>588</v>
      </c>
      <c r="F42" s="38">
        <f t="shared" si="1"/>
        <v>646.80000000000007</v>
      </c>
      <c r="G42" s="39">
        <f>G41</f>
        <v>10950</v>
      </c>
      <c r="H42" s="40">
        <v>0</v>
      </c>
      <c r="I42" s="40">
        <f t="shared" si="2"/>
        <v>0</v>
      </c>
      <c r="J42" s="41">
        <f t="shared" si="0"/>
        <v>0</v>
      </c>
      <c r="K42" s="42">
        <f t="shared" si="3"/>
        <v>1681680.0000000002</v>
      </c>
      <c r="L42" s="43" t="s">
        <v>26</v>
      </c>
      <c r="O42" s="2"/>
    </row>
    <row r="43" spans="1:15" x14ac:dyDescent="0.25">
      <c r="A43" s="37">
        <v>42</v>
      </c>
      <c r="B43" s="38">
        <v>608</v>
      </c>
      <c r="C43" s="38">
        <v>6</v>
      </c>
      <c r="D43" s="38" t="s">
        <v>15</v>
      </c>
      <c r="E43" s="38">
        <v>596</v>
      </c>
      <c r="F43" s="38">
        <f t="shared" si="1"/>
        <v>655.6</v>
      </c>
      <c r="G43" s="39">
        <f>G42</f>
        <v>10950</v>
      </c>
      <c r="H43" s="40">
        <v>0</v>
      </c>
      <c r="I43" s="40">
        <f t="shared" si="2"/>
        <v>0</v>
      </c>
      <c r="J43" s="41">
        <f t="shared" si="0"/>
        <v>0</v>
      </c>
      <c r="K43" s="42">
        <f t="shared" si="3"/>
        <v>1704560</v>
      </c>
      <c r="L43" s="43" t="s">
        <v>26</v>
      </c>
      <c r="O43" s="2"/>
    </row>
    <row r="44" spans="1:15" x14ac:dyDescent="0.25">
      <c r="A44" s="37">
        <v>43</v>
      </c>
      <c r="B44" s="38">
        <v>609</v>
      </c>
      <c r="C44" s="38">
        <v>6</v>
      </c>
      <c r="D44" s="38" t="s">
        <v>23</v>
      </c>
      <c r="E44" s="38">
        <v>419</v>
      </c>
      <c r="F44" s="38">
        <f t="shared" si="1"/>
        <v>460.90000000000003</v>
      </c>
      <c r="G44" s="39">
        <f>G43</f>
        <v>10950</v>
      </c>
      <c r="H44" s="40">
        <v>0</v>
      </c>
      <c r="I44" s="40">
        <f t="shared" si="2"/>
        <v>0</v>
      </c>
      <c r="J44" s="41">
        <f t="shared" si="0"/>
        <v>0</v>
      </c>
      <c r="K44" s="42">
        <f t="shared" si="3"/>
        <v>1198340</v>
      </c>
      <c r="L44" s="43" t="s">
        <v>26</v>
      </c>
      <c r="O44" s="2"/>
    </row>
    <row r="45" spans="1:15" x14ac:dyDescent="0.25">
      <c r="A45" s="37">
        <v>44</v>
      </c>
      <c r="B45" s="38">
        <v>610</v>
      </c>
      <c r="C45" s="38">
        <v>6</v>
      </c>
      <c r="D45" s="38" t="s">
        <v>15</v>
      </c>
      <c r="E45" s="38">
        <v>595</v>
      </c>
      <c r="F45" s="38">
        <f t="shared" si="1"/>
        <v>654.5</v>
      </c>
      <c r="G45" s="39">
        <f>G44</f>
        <v>10950</v>
      </c>
      <c r="H45" s="40">
        <v>0</v>
      </c>
      <c r="I45" s="40">
        <f t="shared" si="2"/>
        <v>0</v>
      </c>
      <c r="J45" s="41">
        <f t="shared" si="0"/>
        <v>0</v>
      </c>
      <c r="K45" s="42">
        <f t="shared" si="3"/>
        <v>1701700</v>
      </c>
      <c r="L45" s="43" t="s">
        <v>26</v>
      </c>
      <c r="O45" s="2"/>
    </row>
    <row r="46" spans="1:15" x14ac:dyDescent="0.25">
      <c r="A46" s="37">
        <v>45</v>
      </c>
      <c r="B46" s="38">
        <v>611</v>
      </c>
      <c r="C46" s="38">
        <v>6</v>
      </c>
      <c r="D46" s="38" t="s">
        <v>23</v>
      </c>
      <c r="E46" s="38">
        <v>362</v>
      </c>
      <c r="F46" s="38">
        <f t="shared" si="1"/>
        <v>398.20000000000005</v>
      </c>
      <c r="G46" s="39">
        <f>G45</f>
        <v>10950</v>
      </c>
      <c r="H46" s="40">
        <v>0</v>
      </c>
      <c r="I46" s="40">
        <f t="shared" si="2"/>
        <v>0</v>
      </c>
      <c r="J46" s="41">
        <f t="shared" si="0"/>
        <v>0</v>
      </c>
      <c r="K46" s="42">
        <f t="shared" si="3"/>
        <v>1035320.0000000001</v>
      </c>
      <c r="L46" s="43" t="s">
        <v>26</v>
      </c>
      <c r="O46" s="2"/>
    </row>
    <row r="47" spans="1:15" x14ac:dyDescent="0.25">
      <c r="A47" s="37">
        <v>46</v>
      </c>
      <c r="B47" s="38">
        <v>612</v>
      </c>
      <c r="C47" s="38">
        <v>6</v>
      </c>
      <c r="D47" s="38" t="s">
        <v>23</v>
      </c>
      <c r="E47" s="38">
        <v>362</v>
      </c>
      <c r="F47" s="38">
        <f t="shared" si="1"/>
        <v>398.20000000000005</v>
      </c>
      <c r="G47" s="39">
        <f>G46</f>
        <v>10950</v>
      </c>
      <c r="H47" s="40">
        <v>0</v>
      </c>
      <c r="I47" s="40">
        <f t="shared" si="2"/>
        <v>0</v>
      </c>
      <c r="J47" s="41">
        <f t="shared" si="0"/>
        <v>0</v>
      </c>
      <c r="K47" s="42">
        <f t="shared" si="3"/>
        <v>1035320.0000000001</v>
      </c>
      <c r="L47" s="43" t="s">
        <v>26</v>
      </c>
      <c r="O47" s="2"/>
    </row>
    <row r="48" spans="1:15" x14ac:dyDescent="0.25">
      <c r="A48" s="37">
        <v>47</v>
      </c>
      <c r="B48" s="38">
        <v>1106</v>
      </c>
      <c r="C48" s="38">
        <v>11</v>
      </c>
      <c r="D48" s="38" t="s">
        <v>23</v>
      </c>
      <c r="E48" s="38">
        <v>380</v>
      </c>
      <c r="F48" s="38">
        <f t="shared" ref="F48:F53" si="4">E48*1.1</f>
        <v>418.00000000000006</v>
      </c>
      <c r="G48" s="39" t="e">
        <f>#REF!</f>
        <v>#REF!</v>
      </c>
      <c r="H48" s="40">
        <v>0</v>
      </c>
      <c r="I48" s="40">
        <f t="shared" ref="I48:I53" si="5">H48*1.08</f>
        <v>0</v>
      </c>
      <c r="J48" s="41">
        <f t="shared" ref="J48:J53" si="6">MROUND((I48*0.025/12),500)</f>
        <v>0</v>
      </c>
      <c r="K48" s="42">
        <f t="shared" ref="K48:K53" si="7">F48*2600</f>
        <v>1086800.0000000002</v>
      </c>
      <c r="L48" s="44" t="s">
        <v>27</v>
      </c>
      <c r="M48" s="3"/>
      <c r="N48" s="2"/>
      <c r="O48" s="2"/>
    </row>
    <row r="49" spans="1:15" x14ac:dyDescent="0.25">
      <c r="A49" s="37">
        <v>48</v>
      </c>
      <c r="B49" s="38">
        <v>1107</v>
      </c>
      <c r="C49" s="38">
        <v>11</v>
      </c>
      <c r="D49" s="38" t="s">
        <v>15</v>
      </c>
      <c r="E49" s="38">
        <v>588</v>
      </c>
      <c r="F49" s="38">
        <f t="shared" si="4"/>
        <v>646.80000000000007</v>
      </c>
      <c r="G49" s="39" t="e">
        <f>G48</f>
        <v>#REF!</v>
      </c>
      <c r="H49" s="40">
        <v>0</v>
      </c>
      <c r="I49" s="40">
        <f t="shared" si="5"/>
        <v>0</v>
      </c>
      <c r="J49" s="41">
        <f t="shared" si="6"/>
        <v>0</v>
      </c>
      <c r="K49" s="42">
        <f t="shared" si="7"/>
        <v>1681680.0000000002</v>
      </c>
      <c r="L49" s="44" t="s">
        <v>27</v>
      </c>
      <c r="M49" s="3"/>
      <c r="N49" s="2"/>
      <c r="O49" s="2"/>
    </row>
    <row r="50" spans="1:15" x14ac:dyDescent="0.25">
      <c r="A50" s="37">
        <v>49</v>
      </c>
      <c r="B50" s="38">
        <v>1108</v>
      </c>
      <c r="C50" s="38">
        <v>11</v>
      </c>
      <c r="D50" s="38" t="s">
        <v>15</v>
      </c>
      <c r="E50" s="38">
        <v>596</v>
      </c>
      <c r="F50" s="38">
        <f t="shared" si="4"/>
        <v>655.6</v>
      </c>
      <c r="G50" s="39" t="e">
        <f>G49</f>
        <v>#REF!</v>
      </c>
      <c r="H50" s="40">
        <v>0</v>
      </c>
      <c r="I50" s="40">
        <f t="shared" si="5"/>
        <v>0</v>
      </c>
      <c r="J50" s="41">
        <f t="shared" si="6"/>
        <v>0</v>
      </c>
      <c r="K50" s="42">
        <f t="shared" si="7"/>
        <v>1704560</v>
      </c>
      <c r="L50" s="44" t="s">
        <v>27</v>
      </c>
      <c r="M50" s="3"/>
      <c r="N50" s="2"/>
      <c r="O50" s="2"/>
    </row>
    <row r="51" spans="1:15" x14ac:dyDescent="0.25">
      <c r="A51" s="37">
        <v>50</v>
      </c>
      <c r="B51" s="38">
        <v>1109</v>
      </c>
      <c r="C51" s="38">
        <v>11</v>
      </c>
      <c r="D51" s="38" t="s">
        <v>23</v>
      </c>
      <c r="E51" s="38">
        <v>419</v>
      </c>
      <c r="F51" s="38">
        <f t="shared" si="4"/>
        <v>460.90000000000003</v>
      </c>
      <c r="G51" s="39" t="e">
        <f>G50</f>
        <v>#REF!</v>
      </c>
      <c r="H51" s="40">
        <v>0</v>
      </c>
      <c r="I51" s="40">
        <f t="shared" si="5"/>
        <v>0</v>
      </c>
      <c r="J51" s="41">
        <f t="shared" si="6"/>
        <v>0</v>
      </c>
      <c r="K51" s="42">
        <f t="shared" si="7"/>
        <v>1198340</v>
      </c>
      <c r="L51" s="44" t="s">
        <v>27</v>
      </c>
      <c r="M51" s="3"/>
      <c r="N51" s="2"/>
      <c r="O51" s="2"/>
    </row>
    <row r="52" spans="1:15" x14ac:dyDescent="0.25">
      <c r="A52" s="37">
        <v>51</v>
      </c>
      <c r="B52" s="38">
        <v>1110</v>
      </c>
      <c r="C52" s="38">
        <v>11</v>
      </c>
      <c r="D52" s="38" t="s">
        <v>15</v>
      </c>
      <c r="E52" s="38">
        <v>595</v>
      </c>
      <c r="F52" s="38">
        <f t="shared" si="4"/>
        <v>654.5</v>
      </c>
      <c r="G52" s="39" t="e">
        <f>G51</f>
        <v>#REF!</v>
      </c>
      <c r="H52" s="40">
        <v>0</v>
      </c>
      <c r="I52" s="40">
        <f t="shared" si="5"/>
        <v>0</v>
      </c>
      <c r="J52" s="41">
        <f t="shared" si="6"/>
        <v>0</v>
      </c>
      <c r="K52" s="42">
        <f t="shared" si="7"/>
        <v>1701700</v>
      </c>
      <c r="L52" s="44" t="s">
        <v>27</v>
      </c>
      <c r="M52" s="3"/>
      <c r="N52" s="2"/>
      <c r="O52" s="2"/>
    </row>
    <row r="53" spans="1:15" x14ac:dyDescent="0.25">
      <c r="A53" s="37">
        <v>52</v>
      </c>
      <c r="B53" s="38">
        <v>1111</v>
      </c>
      <c r="C53" s="38">
        <v>11</v>
      </c>
      <c r="D53" s="38" t="s">
        <v>23</v>
      </c>
      <c r="E53" s="38">
        <v>362</v>
      </c>
      <c r="F53" s="38">
        <f t="shared" si="4"/>
        <v>398.20000000000005</v>
      </c>
      <c r="G53" s="39" t="e">
        <f>G52</f>
        <v>#REF!</v>
      </c>
      <c r="H53" s="40">
        <v>0</v>
      </c>
      <c r="I53" s="40">
        <f t="shared" si="5"/>
        <v>0</v>
      </c>
      <c r="J53" s="41">
        <f t="shared" si="6"/>
        <v>0</v>
      </c>
      <c r="K53" s="42">
        <f t="shared" si="7"/>
        <v>1035320.0000000001</v>
      </c>
      <c r="L53" s="44" t="s">
        <v>27</v>
      </c>
      <c r="M53" s="3"/>
      <c r="N53" s="2"/>
      <c r="O53" s="2"/>
    </row>
    <row r="54" spans="1:15" x14ac:dyDescent="0.25">
      <c r="A54" s="45" t="s">
        <v>3</v>
      </c>
      <c r="B54" s="46"/>
      <c r="C54" s="46"/>
      <c r="D54" s="47"/>
      <c r="E54" s="48">
        <f>SUM(E2:E53)</f>
        <v>25728</v>
      </c>
      <c r="F54" s="48">
        <f>SUM(F2:F53)</f>
        <v>28300.800000000007</v>
      </c>
      <c r="G54" s="39"/>
      <c r="H54" s="49">
        <f>SUM(H2:H53)</f>
        <v>0</v>
      </c>
      <c r="I54" s="49">
        <f>SUM(I2:I53)</f>
        <v>0</v>
      </c>
      <c r="J54" s="50"/>
      <c r="K54" s="51">
        <f>SUM(K2:K53)</f>
        <v>73582080</v>
      </c>
    </row>
    <row r="58" spans="1:15" x14ac:dyDescent="0.25">
      <c r="F58" s="56"/>
      <c r="K58" s="57"/>
    </row>
    <row r="62" spans="1:15" x14ac:dyDescent="0.25">
      <c r="I62" s="56"/>
    </row>
  </sheetData>
  <mergeCells count="1">
    <mergeCell ref="A54:D5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7"/>
  <sheetViews>
    <sheetView tabSelected="1" zoomScale="145" zoomScaleNormal="145" workbookViewId="0">
      <selection activeCell="I17" sqref="I17"/>
    </sheetView>
  </sheetViews>
  <sheetFormatPr defaultRowHeight="15" x14ac:dyDescent="0.25"/>
  <cols>
    <col min="1" max="1" width="9.140625" style="1"/>
    <col min="2" max="2" width="11.85546875" style="1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2" x14ac:dyDescent="0.25">
      <c r="A1" s="60" t="s">
        <v>4</v>
      </c>
      <c r="B1" s="60" t="s">
        <v>21</v>
      </c>
      <c r="C1" s="60" t="s">
        <v>10</v>
      </c>
      <c r="D1" s="60" t="s">
        <v>5</v>
      </c>
      <c r="E1" s="60" t="s">
        <v>6</v>
      </c>
      <c r="F1" s="60" t="s">
        <v>7</v>
      </c>
      <c r="G1" s="60" t="s">
        <v>8</v>
      </c>
      <c r="H1" s="60" t="s">
        <v>9</v>
      </c>
    </row>
    <row r="2" spans="1:12" ht="33" x14ac:dyDescent="0.25">
      <c r="A2" s="61">
        <v>1</v>
      </c>
      <c r="B2" s="61" t="s">
        <v>25</v>
      </c>
      <c r="C2" s="62" t="s">
        <v>34</v>
      </c>
      <c r="D2" s="63">
        <f>31+27</f>
        <v>58</v>
      </c>
      <c r="E2" s="48">
        <v>27934</v>
      </c>
      <c r="F2" s="64">
        <v>30727</v>
      </c>
      <c r="G2" s="49">
        <v>309996000</v>
      </c>
      <c r="H2" s="65">
        <v>334795680</v>
      </c>
      <c r="I2" s="29"/>
      <c r="J2" s="13"/>
      <c r="K2" s="6"/>
      <c r="L2" s="10"/>
    </row>
    <row r="3" spans="1:12" ht="33" x14ac:dyDescent="0.25">
      <c r="A3" s="66"/>
      <c r="B3" s="67" t="s">
        <v>26</v>
      </c>
      <c r="C3" s="62" t="s">
        <v>32</v>
      </c>
      <c r="D3" s="63">
        <f>25+27</f>
        <v>52</v>
      </c>
      <c r="E3" s="48">
        <v>25728</v>
      </c>
      <c r="F3" s="64">
        <v>28301</v>
      </c>
      <c r="G3" s="68">
        <v>0</v>
      </c>
      <c r="H3" s="68">
        <v>0</v>
      </c>
      <c r="I3" s="29"/>
      <c r="J3" s="13"/>
      <c r="K3" s="6"/>
      <c r="L3" s="10"/>
    </row>
    <row r="4" spans="1:12" ht="16.5" customHeight="1" x14ac:dyDescent="0.25">
      <c r="A4" s="69" t="s">
        <v>13</v>
      </c>
      <c r="B4" s="70"/>
      <c r="C4" s="71"/>
      <c r="D4" s="61">
        <f>SUM(D2:D3)</f>
        <v>110</v>
      </c>
      <c r="E4" s="72">
        <f t="shared" ref="E4:H4" si="0">SUM(E2:E3)</f>
        <v>53662</v>
      </c>
      <c r="F4" s="72">
        <f t="shared" si="0"/>
        <v>59028</v>
      </c>
      <c r="G4" s="73">
        <f t="shared" si="0"/>
        <v>309996000</v>
      </c>
      <c r="H4" s="73">
        <f t="shared" si="0"/>
        <v>334795680</v>
      </c>
      <c r="I4" s="29"/>
      <c r="J4" s="13"/>
      <c r="K4" s="6"/>
      <c r="L4" s="10"/>
    </row>
    <row r="5" spans="1:12" x14ac:dyDescent="0.25">
      <c r="J5" s="5"/>
    </row>
    <row r="6" spans="1:12" x14ac:dyDescent="0.25">
      <c r="I6" s="9">
        <f>F2*2600</f>
        <v>79890200</v>
      </c>
      <c r="J6" s="9"/>
    </row>
    <row r="7" spans="1:12" x14ac:dyDescent="0.25">
      <c r="I7" s="9">
        <f>I6*18%</f>
        <v>14380236</v>
      </c>
    </row>
    <row r="8" spans="1:12" x14ac:dyDescent="0.25">
      <c r="I8" s="5"/>
    </row>
    <row r="16" spans="1:12" x14ac:dyDescent="0.25">
      <c r="G16" s="1" t="s">
        <v>26</v>
      </c>
      <c r="H16" s="1">
        <v>52</v>
      </c>
    </row>
    <row r="17" spans="7:8" x14ac:dyDescent="0.25">
      <c r="G17" s="1" t="s">
        <v>25</v>
      </c>
      <c r="H17" s="1">
        <v>58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D15:AL37"/>
  <sheetViews>
    <sheetView topLeftCell="R13" zoomScale="115" zoomScaleNormal="115" workbookViewId="0">
      <selection activeCell="AG41" sqref="AG41"/>
    </sheetView>
  </sheetViews>
  <sheetFormatPr defaultRowHeight="15" x14ac:dyDescent="0.25"/>
  <sheetData>
    <row r="15" spans="30:38" ht="15.75" thickBot="1" x14ac:dyDescent="0.3"/>
    <row r="16" spans="30:38" ht="15.75" thickBot="1" x14ac:dyDescent="0.3">
      <c r="AD16" s="15">
        <v>1</v>
      </c>
      <c r="AE16" s="15" t="s">
        <v>14</v>
      </c>
      <c r="AF16" s="15">
        <v>54.61</v>
      </c>
      <c r="AG16" s="21">
        <f>AF16*10.764</f>
        <v>587.8220399999999</v>
      </c>
      <c r="AH16" s="22">
        <v>18</v>
      </c>
      <c r="AI16" s="14"/>
      <c r="AJ16" s="14"/>
      <c r="AK16" s="14"/>
      <c r="AL16" s="17"/>
    </row>
    <row r="17" spans="30:38" ht="15.75" thickBot="1" x14ac:dyDescent="0.3">
      <c r="AD17" s="16">
        <v>2</v>
      </c>
      <c r="AE17" s="16" t="s">
        <v>14</v>
      </c>
      <c r="AF17" s="16">
        <v>55.16</v>
      </c>
      <c r="AG17" s="21">
        <f t="shared" ref="AG17:AG22" si="0">AF17*10.764</f>
        <v>593.74223999999992</v>
      </c>
      <c r="AH17" s="23">
        <v>9</v>
      </c>
      <c r="AI17" s="14"/>
      <c r="AJ17" s="14"/>
      <c r="AK17" s="14"/>
      <c r="AL17" s="17"/>
    </row>
    <row r="18" spans="30:38" ht="15.75" thickBot="1" x14ac:dyDescent="0.3">
      <c r="AD18" s="15">
        <v>3</v>
      </c>
      <c r="AE18" s="15" t="s">
        <v>22</v>
      </c>
      <c r="AF18" s="15">
        <v>35.299999999999997</v>
      </c>
      <c r="AG18" s="21">
        <f t="shared" si="0"/>
        <v>379.96919999999994</v>
      </c>
      <c r="AH18" s="22">
        <v>20</v>
      </c>
      <c r="AI18" s="14"/>
      <c r="AJ18" s="14"/>
      <c r="AK18" s="14"/>
      <c r="AL18" s="17"/>
    </row>
    <row r="19" spans="30:38" ht="15.75" thickBot="1" x14ac:dyDescent="0.3">
      <c r="AD19" s="16">
        <v>4</v>
      </c>
      <c r="AE19" s="16" t="s">
        <v>22</v>
      </c>
      <c r="AF19" s="16">
        <v>38.96</v>
      </c>
      <c r="AG19" s="21">
        <f t="shared" si="0"/>
        <v>419.36543999999998</v>
      </c>
      <c r="AH19" s="23">
        <v>18</v>
      </c>
      <c r="AI19" s="14"/>
      <c r="AJ19" s="14"/>
      <c r="AK19" s="14"/>
      <c r="AL19" s="17"/>
    </row>
    <row r="20" spans="30:38" ht="15.75" thickBot="1" x14ac:dyDescent="0.3">
      <c r="AD20" s="15">
        <v>5</v>
      </c>
      <c r="AE20" s="16" t="s">
        <v>22</v>
      </c>
      <c r="AF20" s="16">
        <v>33.64</v>
      </c>
      <c r="AG20" s="21">
        <f t="shared" si="0"/>
        <v>362.10095999999999</v>
      </c>
      <c r="AH20" s="23">
        <v>18</v>
      </c>
      <c r="AI20" s="14"/>
      <c r="AJ20" s="14"/>
      <c r="AK20" s="14"/>
      <c r="AL20" s="17"/>
    </row>
    <row r="21" spans="30:38" ht="15.75" thickBot="1" x14ac:dyDescent="0.3">
      <c r="AD21" s="16">
        <v>6</v>
      </c>
      <c r="AE21" s="15" t="s">
        <v>14</v>
      </c>
      <c r="AF21" s="15">
        <v>55.25</v>
      </c>
      <c r="AG21" s="21">
        <f t="shared" si="0"/>
        <v>594.71100000000001</v>
      </c>
      <c r="AH21" s="22">
        <v>18</v>
      </c>
      <c r="AI21" s="14"/>
      <c r="AJ21" s="14"/>
      <c r="AK21" s="14"/>
      <c r="AL21" s="17"/>
    </row>
    <row r="22" spans="30:38" ht="15.75" thickBot="1" x14ac:dyDescent="0.3">
      <c r="AD22" s="15">
        <v>7</v>
      </c>
      <c r="AE22" s="16" t="s">
        <v>14</v>
      </c>
      <c r="AF22" s="16">
        <v>55.37</v>
      </c>
      <c r="AG22" s="21">
        <f t="shared" si="0"/>
        <v>596.00267999999994</v>
      </c>
      <c r="AH22" s="23">
        <v>9</v>
      </c>
      <c r="AI22" s="14"/>
      <c r="AJ22" s="14"/>
      <c r="AK22" s="14"/>
      <c r="AL22" s="17"/>
    </row>
    <row r="23" spans="30:38" ht="15.75" thickBot="1" x14ac:dyDescent="0.3">
      <c r="AD23" s="20"/>
      <c r="AE23" s="18"/>
      <c r="AF23" s="18"/>
      <c r="AG23" s="18"/>
      <c r="AH23" s="24">
        <f>SUM(AH16:AH22)</f>
        <v>110</v>
      </c>
      <c r="AI23" s="18"/>
      <c r="AJ23" s="18"/>
      <c r="AK23" s="18"/>
      <c r="AL23" s="19"/>
    </row>
    <row r="26" spans="30:38" x14ac:dyDescent="0.25">
      <c r="AG26" t="s">
        <v>15</v>
      </c>
      <c r="AH26" s="25">
        <v>595</v>
      </c>
    </row>
    <row r="27" spans="30:38" x14ac:dyDescent="0.25">
      <c r="AG27" t="s">
        <v>23</v>
      </c>
      <c r="AH27" s="25">
        <v>419</v>
      </c>
    </row>
    <row r="28" spans="30:38" x14ac:dyDescent="0.25">
      <c r="AG28" t="s">
        <v>15</v>
      </c>
      <c r="AH28" s="25">
        <v>594</v>
      </c>
    </row>
    <row r="29" spans="30:38" x14ac:dyDescent="0.25">
      <c r="AG29" t="s">
        <v>15</v>
      </c>
      <c r="AH29" s="25">
        <v>588</v>
      </c>
    </row>
    <row r="30" spans="30:38" x14ac:dyDescent="0.25">
      <c r="AG30" t="s">
        <v>23</v>
      </c>
      <c r="AH30" s="25">
        <v>380</v>
      </c>
    </row>
    <row r="31" spans="30:38" x14ac:dyDescent="0.25">
      <c r="AG31" t="s">
        <v>23</v>
      </c>
      <c r="AH31" s="25">
        <v>380</v>
      </c>
    </row>
    <row r="32" spans="30:38" x14ac:dyDescent="0.25">
      <c r="AG32" s="26" t="s">
        <v>15</v>
      </c>
      <c r="AH32" s="25">
        <v>588</v>
      </c>
    </row>
    <row r="33" spans="33:34" x14ac:dyDescent="0.25">
      <c r="AG33" s="26" t="s">
        <v>15</v>
      </c>
      <c r="AH33" s="25">
        <v>596</v>
      </c>
    </row>
    <row r="34" spans="33:34" x14ac:dyDescent="0.25">
      <c r="AG34" t="s">
        <v>23</v>
      </c>
      <c r="AH34" s="25">
        <v>419</v>
      </c>
    </row>
    <row r="35" spans="33:34" x14ac:dyDescent="0.25">
      <c r="AG35" s="26" t="s">
        <v>15</v>
      </c>
      <c r="AH35" s="25">
        <v>595</v>
      </c>
    </row>
    <row r="36" spans="33:34" x14ac:dyDescent="0.25">
      <c r="AG36" t="s">
        <v>23</v>
      </c>
      <c r="AH36" s="25">
        <v>362</v>
      </c>
    </row>
    <row r="37" spans="33:34" x14ac:dyDescent="0.25">
      <c r="AG37" t="s">
        <v>23</v>
      </c>
      <c r="AH37" s="25">
        <v>362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P5:AA39"/>
  <sheetViews>
    <sheetView topLeftCell="G16" zoomScale="145" zoomScaleNormal="145" workbookViewId="0">
      <selection activeCell="R28" sqref="R28"/>
    </sheetView>
  </sheetViews>
  <sheetFormatPr defaultRowHeight="15" x14ac:dyDescent="0.25"/>
  <cols>
    <col min="21" max="21" width="13.140625" bestFit="1" customWidth="1"/>
    <col min="22" max="22" width="10.42578125" bestFit="1" customWidth="1"/>
  </cols>
  <sheetData>
    <row r="5" spans="25:27" x14ac:dyDescent="0.25">
      <c r="Y5" s="3"/>
      <c r="AA5" s="3"/>
    </row>
    <row r="6" spans="25:27" x14ac:dyDescent="0.25">
      <c r="Y6" s="3"/>
      <c r="AA6" s="3"/>
    </row>
    <row r="7" spans="25:27" x14ac:dyDescent="0.25">
      <c r="Y7" s="3"/>
      <c r="AA7" s="3"/>
    </row>
    <row r="8" spans="25:27" x14ac:dyDescent="0.25">
      <c r="Y8" s="3"/>
      <c r="AA8" s="3"/>
    </row>
    <row r="9" spans="25:27" x14ac:dyDescent="0.25">
      <c r="Y9" s="3"/>
      <c r="AA9" s="3"/>
    </row>
    <row r="10" spans="25:27" x14ac:dyDescent="0.25">
      <c r="Y10" s="3"/>
      <c r="AA10" s="3"/>
    </row>
    <row r="11" spans="25:27" x14ac:dyDescent="0.25">
      <c r="Y11" s="3"/>
      <c r="AA11" s="3"/>
    </row>
    <row r="18" spans="16:22" x14ac:dyDescent="0.25">
      <c r="P18">
        <v>1</v>
      </c>
      <c r="Q18" s="27" t="s">
        <v>15</v>
      </c>
      <c r="R18">
        <v>55.247999999999998</v>
      </c>
      <c r="S18" s="3">
        <f t="shared" ref="S18:S27" si="0">R18*10.764</f>
        <v>594.68947199999991</v>
      </c>
    </row>
    <row r="19" spans="16:22" x14ac:dyDescent="0.25">
      <c r="P19">
        <v>2</v>
      </c>
      <c r="Q19" s="27" t="s">
        <v>23</v>
      </c>
      <c r="R19">
        <v>38.962000000000003</v>
      </c>
      <c r="S19" s="3">
        <f t="shared" si="0"/>
        <v>419.38696800000002</v>
      </c>
    </row>
    <row r="20" spans="16:22" x14ac:dyDescent="0.25">
      <c r="P20">
        <v>3</v>
      </c>
      <c r="Q20" s="27" t="s">
        <v>15</v>
      </c>
      <c r="R20">
        <v>55.161999999999999</v>
      </c>
      <c r="S20" s="3">
        <f t="shared" si="0"/>
        <v>593.76376799999991</v>
      </c>
    </row>
    <row r="21" spans="16:22" x14ac:dyDescent="0.25">
      <c r="P21">
        <v>4</v>
      </c>
      <c r="Q21" s="27" t="s">
        <v>15</v>
      </c>
      <c r="R21">
        <v>54.606999999999999</v>
      </c>
      <c r="S21" s="3">
        <f t="shared" si="0"/>
        <v>587.78974799999992</v>
      </c>
    </row>
    <row r="22" spans="16:22" x14ac:dyDescent="0.25">
      <c r="P22">
        <v>5</v>
      </c>
      <c r="Q22" s="27" t="s">
        <v>23</v>
      </c>
      <c r="R22">
        <v>35.299999999999997</v>
      </c>
      <c r="S22" s="3">
        <f t="shared" si="0"/>
        <v>379.96919999999994</v>
      </c>
    </row>
    <row r="23" spans="16:22" x14ac:dyDescent="0.25">
      <c r="P23">
        <v>6</v>
      </c>
      <c r="Q23" s="27" t="s">
        <v>23</v>
      </c>
      <c r="R23">
        <v>35.299999999999997</v>
      </c>
      <c r="S23" s="3">
        <f t="shared" si="0"/>
        <v>379.96919999999994</v>
      </c>
    </row>
    <row r="24" spans="16:22" x14ac:dyDescent="0.25">
      <c r="P24">
        <v>7</v>
      </c>
      <c r="Q24" s="28" t="s">
        <v>15</v>
      </c>
      <c r="R24">
        <v>54.606999999999999</v>
      </c>
      <c r="S24" s="3">
        <f t="shared" si="0"/>
        <v>587.78974799999992</v>
      </c>
    </row>
    <row r="25" spans="16:22" x14ac:dyDescent="0.25">
      <c r="P25">
        <v>8</v>
      </c>
      <c r="Q25" s="28" t="s">
        <v>15</v>
      </c>
      <c r="R25">
        <v>55.372999999999998</v>
      </c>
      <c r="S25" s="3">
        <f t="shared" si="0"/>
        <v>596.03497199999993</v>
      </c>
    </row>
    <row r="26" spans="16:22" x14ac:dyDescent="0.25">
      <c r="P26">
        <v>9</v>
      </c>
      <c r="Q26" s="27" t="s">
        <v>23</v>
      </c>
      <c r="R26">
        <v>38.962000000000003</v>
      </c>
      <c r="S26" s="3">
        <f t="shared" si="0"/>
        <v>419.38696800000002</v>
      </c>
    </row>
    <row r="27" spans="16:22" x14ac:dyDescent="0.25">
      <c r="P27">
        <v>10</v>
      </c>
      <c r="Q27" s="28" t="s">
        <v>15</v>
      </c>
      <c r="R27">
        <v>55.247999999999998</v>
      </c>
      <c r="S27" s="3">
        <f t="shared" si="0"/>
        <v>594.68947199999991</v>
      </c>
    </row>
    <row r="28" spans="16:22" x14ac:dyDescent="0.25">
      <c r="P28">
        <v>1</v>
      </c>
      <c r="Q28" s="27" t="s">
        <v>15</v>
      </c>
      <c r="R28">
        <v>55.247999999999998</v>
      </c>
      <c r="S28" s="3">
        <f>R28*10.764</f>
        <v>594.68947199999991</v>
      </c>
    </row>
    <row r="29" spans="16:22" x14ac:dyDescent="0.25">
      <c r="P29">
        <v>2</v>
      </c>
      <c r="Q29" s="27" t="s">
        <v>23</v>
      </c>
      <c r="R29">
        <v>38.962000000000003</v>
      </c>
      <c r="S29" s="3">
        <f>R29*10.764</f>
        <v>419.38696800000002</v>
      </c>
    </row>
    <row r="30" spans="16:22" x14ac:dyDescent="0.25">
      <c r="P30">
        <v>3</v>
      </c>
      <c r="Q30" s="27" t="s">
        <v>15</v>
      </c>
      <c r="R30">
        <v>55.161999999999999</v>
      </c>
      <c r="S30" s="3">
        <f>R30*10.764</f>
        <v>593.76376799999991</v>
      </c>
      <c r="U30" s="30">
        <v>6900000</v>
      </c>
      <c r="V30" s="4">
        <f>U30/S30</f>
        <v>11620.783166412406</v>
      </c>
    </row>
    <row r="31" spans="16:22" x14ac:dyDescent="0.25">
      <c r="P31">
        <v>4</v>
      </c>
      <c r="Q31" s="27" t="s">
        <v>15</v>
      </c>
      <c r="R31">
        <v>54.606999999999999</v>
      </c>
      <c r="S31" s="3">
        <f>R31*10.764</f>
        <v>587.78974799999992</v>
      </c>
    </row>
    <row r="32" spans="16:22" x14ac:dyDescent="0.25">
      <c r="P32">
        <v>5</v>
      </c>
      <c r="Q32" s="27" t="s">
        <v>23</v>
      </c>
      <c r="R32">
        <v>35.299999999999997</v>
      </c>
      <c r="S32" s="3">
        <f>R32*10.764</f>
        <v>379.96919999999994</v>
      </c>
    </row>
    <row r="33" spans="16:19" x14ac:dyDescent="0.25">
      <c r="P33">
        <v>6</v>
      </c>
      <c r="Q33" s="27" t="s">
        <v>23</v>
      </c>
      <c r="R33">
        <v>35.299999999999997</v>
      </c>
      <c r="S33" s="3">
        <f>R33*10.764</f>
        <v>379.96919999999994</v>
      </c>
    </row>
    <row r="34" spans="16:19" x14ac:dyDescent="0.25">
      <c r="P34">
        <v>7</v>
      </c>
      <c r="Q34" s="28" t="s">
        <v>15</v>
      </c>
      <c r="R34">
        <v>54.606999999999999</v>
      </c>
      <c r="S34" s="3">
        <f>R34*10.764</f>
        <v>587.78974799999992</v>
      </c>
    </row>
    <row r="35" spans="16:19" x14ac:dyDescent="0.25">
      <c r="P35">
        <v>8</v>
      </c>
      <c r="Q35" s="28" t="s">
        <v>15</v>
      </c>
      <c r="R35">
        <v>55.372999999999998</v>
      </c>
      <c r="S35" s="3">
        <f>R35*10.764</f>
        <v>596.03497199999993</v>
      </c>
    </row>
    <row r="36" spans="16:19" x14ac:dyDescent="0.25">
      <c r="P36">
        <v>9</v>
      </c>
      <c r="Q36" s="27" t="s">
        <v>23</v>
      </c>
      <c r="R36">
        <v>38.962000000000003</v>
      </c>
      <c r="S36" s="3">
        <f>R36*10.764</f>
        <v>419.38696800000002</v>
      </c>
    </row>
    <row r="37" spans="16:19" x14ac:dyDescent="0.25">
      <c r="P37">
        <v>10</v>
      </c>
      <c r="Q37" s="28" t="s">
        <v>15</v>
      </c>
      <c r="R37">
        <v>55.247999999999998</v>
      </c>
      <c r="S37" s="3">
        <f>R37*10.764</f>
        <v>594.68947199999991</v>
      </c>
    </row>
    <row r="38" spans="16:19" x14ac:dyDescent="0.25">
      <c r="P38">
        <v>11</v>
      </c>
      <c r="Q38" s="27" t="s">
        <v>23</v>
      </c>
      <c r="R38">
        <v>33.642000000000003</v>
      </c>
      <c r="S38" s="3">
        <f>R38*10.764</f>
        <v>362.12248800000003</v>
      </c>
    </row>
    <row r="39" spans="16:19" x14ac:dyDescent="0.25">
      <c r="P39">
        <v>12</v>
      </c>
      <c r="Q39" s="27" t="s">
        <v>23</v>
      </c>
      <c r="R39">
        <v>33.642000000000003</v>
      </c>
      <c r="S39" s="3">
        <f>R39*10.764</f>
        <v>362.12248800000003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D08C7-0AE4-4389-A787-4C90BFC1A001}">
  <dimension ref="C2:L8"/>
  <sheetViews>
    <sheetView workbookViewId="0">
      <selection activeCell="L2" sqref="L2"/>
    </sheetView>
  </sheetViews>
  <sheetFormatPr defaultRowHeight="15" x14ac:dyDescent="0.25"/>
  <sheetData>
    <row r="2" spans="3:12" x14ac:dyDescent="0.25">
      <c r="G2">
        <v>62.8</v>
      </c>
      <c r="H2">
        <v>8.89</v>
      </c>
      <c r="I2">
        <f>G2+H2</f>
        <v>71.69</v>
      </c>
      <c r="J2">
        <f>I2*10.764</f>
        <v>771.67115999999987</v>
      </c>
      <c r="K2">
        <v>8870000</v>
      </c>
      <c r="L2">
        <f>K2/J2</f>
        <v>11494.533500513355</v>
      </c>
    </row>
    <row r="7" spans="3:12" x14ac:dyDescent="0.25">
      <c r="C7" t="s">
        <v>6</v>
      </c>
      <c r="D7" t="s">
        <v>7</v>
      </c>
      <c r="E7" t="s">
        <v>16</v>
      </c>
      <c r="G7" t="s">
        <v>8</v>
      </c>
      <c r="H7" t="s">
        <v>17</v>
      </c>
      <c r="I7" t="s">
        <v>18</v>
      </c>
      <c r="J7" t="s">
        <v>19</v>
      </c>
    </row>
    <row r="8" spans="3:12" x14ac:dyDescent="0.25">
      <c r="C8">
        <v>762</v>
      </c>
      <c r="D8">
        <v>1270</v>
      </c>
      <c r="E8">
        <v>1320</v>
      </c>
      <c r="G8">
        <v>14200000</v>
      </c>
      <c r="H8">
        <f>G8/C8</f>
        <v>18635.170603674542</v>
      </c>
      <c r="I8">
        <f>G8/D8</f>
        <v>11181.102362204725</v>
      </c>
      <c r="J8">
        <f>G8/E8</f>
        <v>10757.575757575758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Zenisha Luxuria</vt:lpstr>
      <vt:lpstr>Zenisha Luxuria (Sale)</vt:lpstr>
      <vt:lpstr>Zenisha Luxuria (Rehab)</vt:lpstr>
      <vt:lpstr>Total</vt:lpstr>
      <vt:lpstr>RERA</vt:lpstr>
      <vt:lpstr>Typical Floor</vt:lpstr>
      <vt:lpstr>Rates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2023-12-30T11:41:25Z</dcterms:modified>
</cp:coreProperties>
</file>