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eetal Singh\"/>
    </mc:Choice>
  </mc:AlternateContent>
  <xr:revisionPtr revIDLastSave="0" documentId="13_ncr:1_{17E4E906-8B41-4A94-A6E8-A32268C825FA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19" i="4" l="1"/>
  <c r="H20" i="4" l="1"/>
  <c r="P20" i="4" l="1"/>
  <c r="Q8" i="4"/>
  <c r="P8" i="4"/>
  <c r="P7" i="4"/>
  <c r="Q6" i="4"/>
  <c r="R4" i="4"/>
  <c r="R2" i="4"/>
  <c r="I28" i="4"/>
  <c r="I18" i="4"/>
  <c r="Q12" i="4" l="1"/>
  <c r="P12" i="4"/>
  <c r="P11" i="4"/>
  <c r="Q11" i="4" s="1"/>
  <c r="Q10" i="4"/>
  <c r="P10" i="4"/>
  <c r="Q9" i="4"/>
  <c r="Q7" i="4"/>
  <c r="P6" i="4"/>
  <c r="P5" i="4"/>
  <c r="Q5" i="4" s="1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<sst xmlns="http://schemas.openxmlformats.org/spreadsheetml/2006/main" count="31" uniqueCount="28">
  <si>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</si>
  <si>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</si>
  <si>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</si>
  <si>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</si>
  <si>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</si>
  <si>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</si>
  <si>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</si>
  <si>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</si>
  <si>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</si>
  <si>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</si>
  <si>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</si>
  <si>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</si>
  <si>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</si>
  <si>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34, A Wing. Lower floor, Express Zone mall, malad east</t>
  </si>
  <si>
    <t>ca</t>
  </si>
  <si>
    <t>BCC - 2022</t>
  </si>
  <si>
    <t>agreemetn - 14.12.23</t>
  </si>
  <si>
    <t>av</t>
  </si>
  <si>
    <t>sd</t>
  </si>
  <si>
    <t>rd</t>
  </si>
  <si>
    <t>bv</t>
  </si>
  <si>
    <t>rate</t>
  </si>
  <si>
    <t>fmv</t>
  </si>
  <si>
    <t>mca</t>
  </si>
  <si>
    <t>30000 to 32000 on ca</t>
  </si>
  <si>
    <t>24.07.23</t>
  </si>
  <si>
    <t>08.09.22</t>
  </si>
  <si>
    <t>13.10.22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</si>
</sst>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58945</xdr:colOff>
      <xdr:row>49</xdr:row>
      <xdr:rowOff>153660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82A09-977E-4289-B1AD-46C9F285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60545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278476</xdr:colOff>
      <xdr:row>45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4DC00B-5F97-4A65-BD7C-08A8B0A0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28076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515953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62126-AA04-43FB-A579-004342FD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88753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45</xdr:row>
      <xdr:rowOff>163071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901B8-98A9-4797-AB98-AB2FA3C0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211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E43D53-7C58-469C-9669-C04AABCD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0</xdr:rowOff>
    </xdr:from>
    <xdr:to>
      <xdr:col>34</xdr:col>
      <xdr:colOff>197739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58460-984E-4540-A253-CCB4DC6F7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76200</xdr:rowOff>
    </xdr:from>
    <xdr:to>
      <xdr:col>30</xdr:col>
      <xdr:colOff>378714</xdr:colOff>
      <xdr:row>54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3312D-E5C9-4CCC-9F0F-5A1CC64F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762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2297</xdr:colOff>
      <xdr:row>31</xdr:row>
      <xdr:rowOff>96061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8C2DF-1FCC-4BED-A125-85014A31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61497" cy="5811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8" sqref="E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1174</v>
      </c>
      <c r="C2" s="4">
        <f>B2*1.2</f>
        <v>1408.8</v>
      </c>
      <c r="D2" s="4">
        <f t="shared" ref="D2:D13" si="2">C2*1.2</f>
        <v>1690.56</v>
      </c>
      <c r="E2" s="5">
        <f t="shared" ref="E2:E13" si="3">R2</f>
        <v>58700000</v>
      </c>
      <c r="F2" s="15">
        <f t="shared" ref="F2:F13" si="4">ROUND((E2/B2),0)</f>
        <v>50000</v>
      </c>
      <c r="G2" s="10">
        <f t="shared" ref="G2:G13" si="5">ROUND((E2/C2),0)</f>
        <v>41667</v>
      </c>
      <c r="H2" s="10">
        <f t="shared" ref="H2:H13" si="6">ROUND((E2/D2),0)</f>
        <v>34722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1174</v>
      </c>
      <c r="R2" s="2">
        <f>Q2*50000</f>
        <v>58700000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107.5</v>
      </c>
      <c r="C3" s="4">
        <f t="shared" ref="C3:C15" si="9">B3*1.2</f>
        <v>129</v>
      </c>
      <c r="D3" s="4">
        <f t="shared" si="2"/>
        <v>154.79999999999998</v>
      </c>
      <c r="E3" s="16">
        <f t="shared" si="3"/>
        <v>4500000</v>
      </c>
      <c r="F3" s="10">
        <f t="shared" si="4"/>
        <v>41860</v>
      </c>
      <c r="G3" s="10">
        <f t="shared" si="5"/>
        <v>34884</v>
      </c>
      <c r="H3" s="10">
        <f t="shared" si="6"/>
        <v>29070</v>
      </c>
      <c r="I3" s="10" t="e">
        <f>#REF!</f>
        <v>#REF!</v>
      </c>
      <c r="J3" s="4">
        <f t="shared" si="7"/>
        <v>0</v>
      </c>
      <c r="O3">
        <v>0</v>
      </c>
      <c r="P3">
        <v>129</v>
      </c>
      <c r="Q3">
        <f t="shared" ref="Q2:Q12" si="10">P3/1.2</f>
        <v>107.5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773</v>
      </c>
      <c r="C4" s="4">
        <f t="shared" si="9"/>
        <v>927.59999999999991</v>
      </c>
      <c r="D4" s="4">
        <f t="shared" si="2"/>
        <v>1113.1199999999999</v>
      </c>
      <c r="E4" s="16">
        <f t="shared" si="3"/>
        <v>46318160</v>
      </c>
      <c r="F4" s="15">
        <f t="shared" si="4"/>
        <v>59920</v>
      </c>
      <c r="G4" s="10">
        <f t="shared" si="5"/>
        <v>49933</v>
      </c>
      <c r="H4" s="10">
        <f t="shared" si="6"/>
        <v>41611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773</v>
      </c>
      <c r="R4" s="2">
        <f>Q4*59920</f>
        <v>46318160</v>
      </c>
      <c r="S4" s="8"/>
      <c r="T4" s="8"/>
    </row>
    <row r="5" spans="1:20" x14ac:dyDescent="0.25">
      <c r="A5" s="4">
        <f t="shared" si="0"/>
        <v>0</v>
      </c>
      <c r="B5" s="4">
        <f t="shared" si="1"/>
        <v>211.11111111111111</v>
      </c>
      <c r="C5" s="4">
        <f t="shared" si="9"/>
        <v>253.33333333333331</v>
      </c>
      <c r="D5" s="4">
        <f t="shared" si="2"/>
        <v>303.99999999999994</v>
      </c>
      <c r="E5" s="16">
        <f t="shared" si="3"/>
        <v>4800000</v>
      </c>
      <c r="F5" s="10">
        <f t="shared" si="4"/>
        <v>22737</v>
      </c>
      <c r="G5" s="10">
        <f t="shared" si="5"/>
        <v>18947</v>
      </c>
      <c r="H5" s="10">
        <f t="shared" si="6"/>
        <v>15789</v>
      </c>
      <c r="I5" s="10" t="e">
        <f>#REF!</f>
        <v>#REF!</v>
      </c>
      <c r="J5" s="4">
        <f t="shared" si="7"/>
        <v>0</v>
      </c>
      <c r="O5">
        <v>304</v>
      </c>
      <c r="P5">
        <f t="shared" si="8"/>
        <v>253.33333333333334</v>
      </c>
      <c r="Q5">
        <f t="shared" si="10"/>
        <v>211.11111111111111</v>
      </c>
      <c r="R5" s="2">
        <v>4800000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120.98736</v>
      </c>
      <c r="C6" s="4">
        <f t="shared" si="9"/>
        <v>145.184832</v>
      </c>
      <c r="D6" s="4">
        <f t="shared" si="2"/>
        <v>174.22179839999998</v>
      </c>
      <c r="E6" s="16">
        <f t="shared" si="3"/>
        <v>2925000</v>
      </c>
      <c r="F6" s="10">
        <f t="shared" si="4"/>
        <v>24176</v>
      </c>
      <c r="G6" s="10">
        <f t="shared" si="5"/>
        <v>20147</v>
      </c>
      <c r="H6" s="10">
        <f t="shared" si="6"/>
        <v>16789</v>
      </c>
      <c r="I6" s="10" t="e">
        <f>#REF!</f>
        <v>#REF!</v>
      </c>
      <c r="J6" s="4" t="str">
        <f t="shared" si="7"/>
        <v>24.07.23</v>
      </c>
      <c r="O6">
        <v>0</v>
      </c>
      <c r="P6">
        <f t="shared" si="8"/>
        <v>0</v>
      </c>
      <c r="Q6">
        <f>11.24*10.764</f>
        <v>120.98736</v>
      </c>
      <c r="R6" s="2">
        <v>2925000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118.1349</v>
      </c>
      <c r="C7" s="4">
        <f t="shared" si="9"/>
        <v>141.76187999999999</v>
      </c>
      <c r="D7" s="4">
        <f t="shared" si="2"/>
        <v>170.11425599999998</v>
      </c>
      <c r="E7" s="16">
        <f t="shared" si="3"/>
        <v>2100000</v>
      </c>
      <c r="F7" s="10">
        <f t="shared" si="4"/>
        <v>17776</v>
      </c>
      <c r="G7" s="10">
        <f t="shared" si="5"/>
        <v>14814</v>
      </c>
      <c r="H7" s="10">
        <f t="shared" si="6"/>
        <v>12345</v>
      </c>
      <c r="I7" s="10" t="e">
        <f>#REF!</f>
        <v>#REF!</v>
      </c>
      <c r="J7" s="4" t="str">
        <f t="shared" si="7"/>
        <v>08.09.22</v>
      </c>
      <c r="O7">
        <v>0</v>
      </c>
      <c r="P7">
        <f>13.17*10.764</f>
        <v>141.76187999999999</v>
      </c>
      <c r="Q7">
        <f t="shared" si="10"/>
        <v>118.1349</v>
      </c>
      <c r="R7" s="2">
        <v>2100000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353.95620000000002</v>
      </c>
      <c r="C8" s="4">
        <f t="shared" si="9"/>
        <v>424.74744000000004</v>
      </c>
      <c r="D8" s="4">
        <f t="shared" si="2"/>
        <v>509.69692800000001</v>
      </c>
      <c r="E8" s="16">
        <f t="shared" si="3"/>
        <v>8500000</v>
      </c>
      <c r="F8" s="10">
        <f t="shared" si="4"/>
        <v>24014</v>
      </c>
      <c r="G8" s="10">
        <f t="shared" si="5"/>
        <v>20012</v>
      </c>
      <c r="H8" s="10">
        <f t="shared" si="6"/>
        <v>16677</v>
      </c>
      <c r="I8" s="10" t="e">
        <f>#REF!</f>
        <v>#REF!</v>
      </c>
      <c r="J8" s="4" t="str">
        <f t="shared" si="7"/>
        <v>13.10.22</v>
      </c>
      <c r="O8">
        <v>0</v>
      </c>
      <c r="P8">
        <f>39.46*10.764</f>
        <v>424.74743999999998</v>
      </c>
      <c r="Q8">
        <f t="shared" si="10"/>
        <v>353.95620000000002</v>
      </c>
      <c r="R8" s="2">
        <v>8500000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166.66666666666669</v>
      </c>
      <c r="C9" s="4">
        <f t="shared" si="9"/>
        <v>200.00000000000003</v>
      </c>
      <c r="D9" s="4">
        <f t="shared" si="2"/>
        <v>240.00000000000003</v>
      </c>
      <c r="E9" s="16">
        <f t="shared" si="3"/>
        <v>9000000</v>
      </c>
      <c r="F9" s="15">
        <f t="shared" si="4"/>
        <v>54000</v>
      </c>
      <c r="G9" s="10">
        <f t="shared" si="5"/>
        <v>45000</v>
      </c>
      <c r="H9" s="10">
        <f t="shared" si="6"/>
        <v>37500</v>
      </c>
      <c r="I9" s="10" t="e">
        <f>#REF!</f>
        <v>#REF!</v>
      </c>
      <c r="J9" s="4">
        <f t="shared" si="7"/>
        <v>0</v>
      </c>
      <c r="O9">
        <v>0</v>
      </c>
      <c r="P9">
        <v>200</v>
      </c>
      <c r="Q9">
        <f t="shared" si="10"/>
        <v>166.66666666666669</v>
      </c>
      <c r="R9" s="2">
        <v>9000000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G18" t="s">
        <v>14</v>
      </c>
      <c r="H18">
        <v>81</v>
      </c>
      <c r="I18">
        <f>7.52*10.764</f>
        <v>80.945279999999997</v>
      </c>
      <c r="O18" t="s">
        <v>23</v>
      </c>
      <c r="P18">
        <v>73</v>
      </c>
    </row>
    <row r="19" spans="5:24" x14ac:dyDescent="0.25">
      <c r="E19">
        <f>H19*1.7</f>
        <v>45900</v>
      </c>
      <c r="G19" t="s">
        <v>21</v>
      </c>
      <c r="H19">
        <v>27000</v>
      </c>
      <c r="P19">
        <v>30000</v>
      </c>
    </row>
    <row r="20" spans="5:24" x14ac:dyDescent="0.25">
      <c r="G20" t="s">
        <v>22</v>
      </c>
      <c r="H20">
        <f>H19*H18</f>
        <v>2187000</v>
      </c>
      <c r="P20">
        <f>P19*P18</f>
        <v>2190000</v>
      </c>
    </row>
    <row r="22" spans="5:24" x14ac:dyDescent="0.25">
      <c r="G22" s="6"/>
      <c r="H22" s="6"/>
    </row>
    <row r="23" spans="5:24" x14ac:dyDescent="0.25">
      <c r="H23" t="s">
        <v>15</v>
      </c>
    </row>
    <row r="24" spans="5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H25" t="s">
        <v>17</v>
      </c>
      <c r="I25">
        <v>2025000</v>
      </c>
      <c r="O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18</v>
      </c>
      <c r="I26">
        <v>121500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H27" t="s">
        <v>19</v>
      </c>
      <c r="I27">
        <v>20250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 t="s">
        <v>20</v>
      </c>
      <c r="I28">
        <f>I27+I26+I25</f>
        <v>2166750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2023-12-28T09:05:05Z</dcterms:modified>
</cp:coreProperties>
</file>