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RACPC Sion\Swapnil Shashikant Joshi\"/>
    </mc:Choice>
  </mc:AlternateContent>
  <xr:revisionPtr revIDLastSave="0" documentId="13_ncr:1_{B6C9ECA9-593E-486C-9CF2-391164B62676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7" i="4" l="1"/>
  <c r="C25" i="23"/>
  <c r="G31" i="4"/>
  <c r="I31" i="4" s="1"/>
  <c r="I30" i="4"/>
  <c r="I29" i="4"/>
  <c r="G29" i="4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B7" i="4"/>
  <c r="C7" i="4" s="1"/>
  <c r="D7" i="4" s="1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<sst xmlns="http://schemas.openxmlformats.org/spreadsheetml/2006/main" count="133" uniqueCount="91">
  <si>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</si>
  <si>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</si>
  <si>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</si>
  <si>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</si>
  <si>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</si>
  <si>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</si>
  <si>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</si>
  <si>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</si>
  <si>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</si>
  <si>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</si>
  <si>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</si>
  <si>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</si>
  <si>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</si>
  <si>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</si>
  <si>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</si>
  <si>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</si>
  <si>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</si>
  <si>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</si>
  <si>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</si>
  <si>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</si>
  <si>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</si>
  <si>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</si>
  <si>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</si>
  <si>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</si>
  <si>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</si>
  <si>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</si>
  <si>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</si>
  <si>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</si>
  <si>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</si>
  <si>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</si>
  <si>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</si>
  <si>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</si>
  <si>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</si>
  <si>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</si>
  <si>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</si>
  <si>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</si>
  <si>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</si>
  <si>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</si>
  <si>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</si>
  <si>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</si>
  <si>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</si>
  <si>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</si>
  <si>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</si>
  <si>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</si>
  <si>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</si>
  <si>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</si>
  <si>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</si>
  <si>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</si>
  <si>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</si>
  <si>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</si>
  <si>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</si>
  <si>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</si>
  <si>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</si>
  <si>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</si>
  <si>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</si>
  <si>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</si>
  <si>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</si>
  <si>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</si>
  <si>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</si>
  <si>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</si>
  <si>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</si>
  <si>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</si>
  <si>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</si>
  <si>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</si>
  <si>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</si>
  <si>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</si>
  <si>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</si>
  <si>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</si>
  <si>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</si>
  <si>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</si>
  <si>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</si>
  <si>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</si>
  <si>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</si>
  <si>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</si>
  <si>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</si>
  <si>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</si>
  <si>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</si>
  <si>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</si>
  <si>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</si>
  <si>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</si>
  <si>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</si>
  <si>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</si>
  <si>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</si>
  <si>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RERA CA</t>
  </si>
  <si>
    <t>26.12.2023</t>
  </si>
  <si>
    <t>IGR-12.07.23</t>
  </si>
  <si>
    <t>IGR-27.06.23</t>
  </si>
  <si>
    <t>IGR-23.02.23</t>
  </si>
  <si>
    <t>IGR-22.02.23</t>
  </si>
  <si>
    <t>ACA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</si>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</sst>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459731</xdr:colOff>
      <xdr:row>36</xdr:row>
      <xdr:rowOff>77131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1ECCE8-9220-154D-668D-2A4BD58AC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38131" cy="66684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9E5A68-3A88-D955-964D-121C9F725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BA2BFC-18A9-7808-84D3-C5F503C89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4FBD00-76F6-4F7C-DA9D-9040F5ED8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E45FD4-AB30-771B-C274-32A5DBA64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421371</xdr:colOff>
      <xdr:row>46</xdr:row>
      <xdr:rowOff>163171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E240B5-8CA1-4010-8898-7D363871A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70971" cy="8926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402063</xdr:colOff>
      <xdr:row>41</xdr:row>
      <xdr:rowOff>96353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C16B0C-FD27-E166-DD86-3416C6977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22863" cy="7906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26" sqref="C2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17500</v>
      </c>
      <c r="D3" s="24" t="s">
        <v>75</v>
      </c>
      <c r="E3" s="6" t="s">
        <v>89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14800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14800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17500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623</v>
      </c>
      <c r="D18" s="26"/>
      <c r="F18" s="19"/>
    </row>
    <row r="19" spans="1:6" x14ac:dyDescent="0.25">
      <c r="A19" s="16" t="s">
        <v>73</v>
      </c>
      <c r="B19" s="6"/>
      <c r="C19" s="32">
        <f>C18*C16</f>
        <v>10902500</v>
      </c>
      <c r="D19" s="33"/>
      <c r="E19" s="70"/>
      <c r="F19" s="34"/>
    </row>
    <row r="20" spans="1:6" x14ac:dyDescent="0.25">
      <c r="A20" s="16" t="s">
        <v>24</v>
      </c>
      <c r="C20" s="35">
        <f>C19*90%</f>
        <v>9812250</v>
      </c>
      <c r="D20" s="32"/>
      <c r="F20" s="19"/>
    </row>
    <row r="21" spans="1:6" x14ac:dyDescent="0.25">
      <c r="A21" s="16" t="s">
        <v>25</v>
      </c>
      <c r="C21" s="35">
        <f>C19*80%</f>
        <v>8722000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1682100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22713.541666666668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2" activeCellId="1" sqref="F5:S5 F2:S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400</v>
      </c>
      <c r="C2" s="4">
        <f t="shared" ref="C2:C16" si="1">B2*1.2</f>
        <v>480</v>
      </c>
      <c r="D2" s="4">
        <f t="shared" ref="D2:D16" si="2">C2*1.2</f>
        <v>576</v>
      </c>
      <c r="E2" s="5">
        <f t="shared" ref="E2:E16" si="3">R2</f>
        <v>6900000</v>
      </c>
      <c r="F2" s="78">
        <f t="shared" ref="F2:F15" si="4">ROUND((E2/B2),0)</f>
        <v>17250</v>
      </c>
      <c r="G2" s="78">
        <f t="shared" ref="G2:G15" si="5">ROUND((E2/C2),0)</f>
        <v>14375</v>
      </c>
      <c r="H2" s="78">
        <f t="shared" ref="H2:H15" si="6">ROUND((E2/D2),0)</f>
        <v>11979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400</v>
      </c>
      <c r="R2" s="79">
        <v>6900000</v>
      </c>
      <c r="S2" s="79" t="s">
        <v>85</v>
      </c>
    </row>
    <row r="3" spans="1:19" x14ac:dyDescent="0.25">
      <c r="A3" s="4">
        <v>2</v>
      </c>
      <c r="B3" s="4">
        <f t="shared" si="0"/>
        <v>582</v>
      </c>
      <c r="C3" s="4">
        <f t="shared" si="1"/>
        <v>698.4</v>
      </c>
      <c r="D3" s="4">
        <f t="shared" si="2"/>
        <v>838.07999999999993</v>
      </c>
      <c r="E3" s="5">
        <f t="shared" si="3"/>
        <v>13485000</v>
      </c>
      <c r="F3" s="4">
        <f t="shared" si="4"/>
        <v>23170</v>
      </c>
      <c r="G3" s="4">
        <f t="shared" si="5"/>
        <v>19308</v>
      </c>
      <c r="H3" s="4">
        <f t="shared" si="6"/>
        <v>16090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582</v>
      </c>
      <c r="R3" s="2">
        <v>13485000</v>
      </c>
      <c r="S3" s="2" t="s">
        <v>86</v>
      </c>
    </row>
    <row r="4" spans="1:19" x14ac:dyDescent="0.25">
      <c r="A4" s="4">
        <v>3</v>
      </c>
      <c r="B4" s="4">
        <f t="shared" si="0"/>
        <v>400</v>
      </c>
      <c r="C4" s="4">
        <f t="shared" si="1"/>
        <v>480</v>
      </c>
      <c r="D4" s="4">
        <f t="shared" si="2"/>
        <v>576</v>
      </c>
      <c r="E4" s="5">
        <f t="shared" si="3"/>
        <v>6730000</v>
      </c>
      <c r="F4" s="4">
        <f t="shared" si="4"/>
        <v>16825</v>
      </c>
      <c r="G4" s="4">
        <f t="shared" si="5"/>
        <v>14021</v>
      </c>
      <c r="H4" s="4">
        <f t="shared" si="6"/>
        <v>11684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400</v>
      </c>
      <c r="R4" s="2">
        <v>6730000</v>
      </c>
      <c r="S4" s="2" t="s">
        <v>87</v>
      </c>
    </row>
    <row r="5" spans="1:19" x14ac:dyDescent="0.25">
      <c r="A5" s="4">
        <v>4</v>
      </c>
      <c r="B5" s="4">
        <f t="shared" si="0"/>
        <v>400</v>
      </c>
      <c r="C5" s="4">
        <f t="shared" si="1"/>
        <v>480</v>
      </c>
      <c r="D5" s="4">
        <f t="shared" si="2"/>
        <v>576</v>
      </c>
      <c r="E5" s="5">
        <f t="shared" si="3"/>
        <v>6880000</v>
      </c>
      <c r="F5" s="78">
        <f t="shared" si="4"/>
        <v>17200</v>
      </c>
      <c r="G5" s="78">
        <f t="shared" si="5"/>
        <v>14333</v>
      </c>
      <c r="H5" s="78">
        <f t="shared" si="6"/>
        <v>11944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400</v>
      </c>
      <c r="R5" s="79">
        <v>6880000</v>
      </c>
      <c r="S5" s="79" t="s">
        <v>88</v>
      </c>
    </row>
    <row r="6" spans="1:19" x14ac:dyDescent="0.25">
      <c r="A6" s="4">
        <v>5</v>
      </c>
      <c r="B6" s="4">
        <f t="shared" si="0"/>
        <v>582</v>
      </c>
      <c r="C6" s="4">
        <f t="shared" si="1"/>
        <v>698.4</v>
      </c>
      <c r="D6" s="4">
        <f t="shared" si="2"/>
        <v>838.07999999999993</v>
      </c>
      <c r="E6" s="5">
        <f t="shared" si="3"/>
        <v>11300000</v>
      </c>
      <c r="F6" s="4">
        <f t="shared" si="4"/>
        <v>19416</v>
      </c>
      <c r="G6" s="4">
        <f t="shared" si="5"/>
        <v>16180</v>
      </c>
      <c r="H6" s="4">
        <f t="shared" si="6"/>
        <v>13483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582</v>
      </c>
      <c r="R6" s="2">
        <v>11300000</v>
      </c>
      <c r="S6" s="2" t="s">
        <v>88</v>
      </c>
    </row>
    <row r="7" spans="1:19" x14ac:dyDescent="0.25">
      <c r="A7" s="4">
        <v>6</v>
      </c>
      <c r="B7" s="4">
        <f t="shared" si="0"/>
        <v>541.66666666666674</v>
      </c>
      <c r="C7" s="4">
        <f t="shared" si="1"/>
        <v>650.00000000000011</v>
      </c>
      <c r="D7" s="4">
        <f t="shared" si="2"/>
        <v>780.00000000000011</v>
      </c>
      <c r="E7" s="5">
        <f t="shared" si="3"/>
        <v>11000000</v>
      </c>
      <c r="F7" s="78">
        <f t="shared" si="4"/>
        <v>20308</v>
      </c>
      <c r="G7" s="78">
        <f t="shared" si="5"/>
        <v>16923</v>
      </c>
      <c r="H7" s="78">
        <f t="shared" si="6"/>
        <v>14103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v>650</v>
      </c>
      <c r="Q7" s="7">
        <f t="shared" ref="Q7:Q10" si="10">P7/1.2</f>
        <v>541.66666666666674</v>
      </c>
      <c r="R7" s="79">
        <v>11000000</v>
      </c>
      <c r="S7" s="2"/>
    </row>
    <row r="8" spans="1:19" x14ac:dyDescent="0.25">
      <c r="A8" s="4">
        <v>7</v>
      </c>
      <c r="B8" s="4">
        <f t="shared" si="0"/>
        <v>919.16666666666674</v>
      </c>
      <c r="C8" s="4">
        <f t="shared" si="1"/>
        <v>1103</v>
      </c>
      <c r="D8" s="4">
        <f t="shared" si="2"/>
        <v>1323.6</v>
      </c>
      <c r="E8" s="5">
        <f t="shared" si="3"/>
        <v>17500000</v>
      </c>
      <c r="F8" s="78">
        <f t="shared" si="4"/>
        <v>19039</v>
      </c>
      <c r="G8" s="78">
        <f t="shared" si="5"/>
        <v>15866</v>
      </c>
      <c r="H8" s="78">
        <f t="shared" si="6"/>
        <v>13222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v>1103</v>
      </c>
      <c r="Q8" s="7">
        <f t="shared" si="10"/>
        <v>919.16666666666674</v>
      </c>
      <c r="R8" s="79">
        <v>17500000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90</v>
      </c>
      <c r="G27" s="57">
        <v>567</v>
      </c>
    </row>
    <row r="28" spans="1:19" s="10" customFormat="1" x14ac:dyDescent="0.25">
      <c r="C28" s="72" t="s">
        <v>74</v>
      </c>
      <c r="D28" s="72" t="s">
        <v>84</v>
      </c>
      <c r="F28" s="57" t="s">
        <v>83</v>
      </c>
      <c r="G28" s="57">
        <v>623</v>
      </c>
    </row>
    <row r="29" spans="1:19" s="10" customFormat="1" x14ac:dyDescent="0.25">
      <c r="C29" s="72" t="s">
        <v>1</v>
      </c>
      <c r="D29" s="72">
        <v>9000000</v>
      </c>
      <c r="F29" s="57" t="s">
        <v>71</v>
      </c>
      <c r="G29" s="57">
        <f>G28*1.1</f>
        <v>685.30000000000007</v>
      </c>
      <c r="H29" s="10">
        <f>G29/G28</f>
        <v>1.1000000000000001</v>
      </c>
      <c r="I29" s="10">
        <f>D29/G28</f>
        <v>14446.227929373998</v>
      </c>
    </row>
    <row r="30" spans="1:19" s="10" customFormat="1" x14ac:dyDescent="0.25">
      <c r="F30" s="57" t="s">
        <v>72</v>
      </c>
      <c r="G30" s="57">
        <v>17500</v>
      </c>
      <c r="I30" s="10">
        <f>D29*0.9</f>
        <v>8100000</v>
      </c>
    </row>
    <row r="31" spans="1:19" s="10" customFormat="1" x14ac:dyDescent="0.25">
      <c r="C31" s="75"/>
      <c r="D31" s="75"/>
      <c r="F31" s="75" t="s">
        <v>73</v>
      </c>
      <c r="G31" s="75">
        <f>G28*G30</f>
        <v>10902500</v>
      </c>
      <c r="H31" s="10">
        <f>G31/D29</f>
        <v>1.2113888888888888</v>
      </c>
      <c r="I31" s="10">
        <f>G31*0.75</f>
        <v>8176875</v>
      </c>
    </row>
    <row r="32" spans="1:19" s="10" customFormat="1" x14ac:dyDescent="0.25">
      <c r="C32" s="75"/>
      <c r="D32" s="75"/>
      <c r="F32" s="75" t="s">
        <v>24</v>
      </c>
      <c r="G32" s="75">
        <f>G31*90%</f>
        <v>9812250</v>
      </c>
    </row>
    <row r="33" spans="3:7" s="10" customFormat="1" x14ac:dyDescent="0.25">
      <c r="C33" s="75"/>
      <c r="D33" s="75"/>
      <c r="F33" s="75" t="s">
        <v>25</v>
      </c>
      <c r="G33" s="75">
        <f>G31*80%</f>
        <v>8722000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2023-12-28T06:01:59Z</dcterms:modified>
</cp:coreProperties>
</file>