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3\SBI\Sbi - Khel Prashal Branch\Chandra Sharma\"/>
    </mc:Choice>
  </mc:AlternateContent>
  <bookViews>
    <workbookView xWindow="0" yWindow="0" windowWidth="21600" windowHeight="9645" activeTab="1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H25" i="2" l="1"/>
  <c r="H22" i="2"/>
  <c r="H23" i="2"/>
  <c r="H24" i="2"/>
  <c r="H21" i="2"/>
  <c r="G25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<sst xmlns="http://schemas.openxmlformats.org/spreadsheetml/2006/main" count="66" uniqueCount="53">
  <si>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</si>
  <si>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</si>
  <si>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</si>
  <si>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</si>
  <si>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</si>
  <si>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</si>
  <si>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</si>
  <si>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</si>
  <si>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</si>
  <si>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</si>
  <si>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</si>
  <si>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</si>
  <si>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</si>
  <si>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</si>
  <si>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</si>
  <si>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</si>
  <si>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</si>
  <si>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</si>
  <si>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</si>
  <si>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</si>
  <si>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</si>
  <si>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</si>
  <si>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</si>
  <si>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</si>
  <si>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</si>
  <si>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</si>
  <si>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</si>
  <si>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</si>
  <si>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</si>
  <si>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</si>
  <si>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</si>
  <si>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</si>
  <si>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</si>
  <si>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</si>
  <si>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</si>
  <si>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</si>
  <si>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</si>
  <si>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</si>
  <si>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</si>
  <si>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</si>
  <si>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</si>
  <si>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</si>
  <si>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</si>
  <si>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</si>
  <si>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</si>
  <si>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 xml:space="preserve">Total B. Up Area </t>
  </si>
  <si>
    <t xml:space="preserve">Particular </t>
  </si>
  <si>
    <t>Built – Up Area in Sq. M.</t>
  </si>
  <si>
    <t xml:space="preserve">Plot Area </t>
  </si>
  <si>
    <t xml:space="preserve">Open </t>
  </si>
  <si>
    <t xml:space="preserve">Ground Floor </t>
  </si>
  <si>
    <t xml:space="preserve">First Floor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</si>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</sst>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64" fontId="8" fillId="0" borderId="0" xfId="1" applyNumberFormat="1" applyFont="1"/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577113</xdr:colOff>
      <xdr:row>44</xdr:row>
      <xdr:rowOff>189428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45</xdr:col>
      <xdr:colOff>379286</xdr:colOff>
      <xdr:row>44</xdr:row>
      <xdr:rowOff>189428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4818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zoomScale="85" zoomScaleNormal="85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L4" sqref="L4"/>
    </sheetView>
  </sheetViews>
  <sheetFormatPr defaultRowHeight="16.5"/>
  <cols>
    <col min="1" max="1" width="9.140625" style="37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59">
        <v>1798</v>
      </c>
      <c r="D2" s="7" t="s">
        <v>44</v>
      </c>
      <c r="E2" s="4"/>
      <c r="F2" s="4"/>
      <c r="G2" s="25"/>
      <c r="H2" s="1" t="s">
        <v>39</v>
      </c>
      <c r="I2" s="59">
        <v>29000</v>
      </c>
      <c r="J2" s="59">
        <f>C2</f>
        <v>1798</v>
      </c>
      <c r="K2" s="59">
        <f>I3</f>
        <v>2694</v>
      </c>
      <c r="L2" s="49">
        <f>J2*K2</f>
        <v>4843812</v>
      </c>
      <c r="O2" s="56" t="s">
        <v>35</v>
      </c>
      <c r="P2" s="57">
        <f>C28</f>
        <v>19736531</v>
      </c>
      <c r="R2" s="20">
        <f>P2*0.025/12</f>
        <v>41117.772916666669</v>
      </c>
      <c r="S2" s="18" t="s">
        <v>34</v>
      </c>
    </row>
    <row r="3" spans="1:19">
      <c r="B3" s="24" t="s">
        <v>6</v>
      </c>
      <c r="C3" s="48">
        <v>10000</v>
      </c>
      <c r="D3" s="15"/>
      <c r="E3" s="26"/>
      <c r="F3" s="26"/>
      <c r="G3" s="15"/>
      <c r="H3" s="1" t="s">
        <v>40</v>
      </c>
      <c r="I3" s="59">
        <f>MROUND(I2/10.764,1)</f>
        <v>2694</v>
      </c>
      <c r="J3" s="59"/>
      <c r="K3" s="49"/>
      <c r="L3" s="49">
        <f>N11</f>
        <v>1756531</v>
      </c>
      <c r="O3" s="56" t="s">
        <v>35</v>
      </c>
      <c r="P3" s="57">
        <f>C28</f>
        <v>19736531</v>
      </c>
      <c r="Q3" s="7"/>
      <c r="R3" s="20">
        <f>P3*0.04/12</f>
        <v>65788.436666666661</v>
      </c>
      <c r="S3" s="58" t="s">
        <v>36</v>
      </c>
    </row>
    <row r="4" spans="1:19">
      <c r="B4" s="31" t="s">
        <v>18</v>
      </c>
      <c r="C4" s="49">
        <f>ROUND((C2*C3),0)</f>
        <v>17980000</v>
      </c>
      <c r="F4" s="22"/>
      <c r="G4" s="22"/>
      <c r="I4" s="49"/>
      <c r="J4" s="59"/>
      <c r="K4" s="49"/>
      <c r="L4" s="49">
        <f>SUM(L2:L3)</f>
        <v>6600343</v>
      </c>
      <c r="O4" s="56" t="s">
        <v>35</v>
      </c>
      <c r="P4" s="57">
        <f>C28</f>
        <v>19736531</v>
      </c>
      <c r="Q4" s="7"/>
      <c r="R4" s="20">
        <f>P4*0.033/12</f>
        <v>54275.460250000004</v>
      </c>
      <c r="S4" s="18" t="s">
        <v>37</v>
      </c>
    </row>
    <row r="5" spans="1:19">
      <c r="B5" s="13" t="s">
        <v>14</v>
      </c>
    </row>
    <row r="6" spans="1:19" s="3" customFormat="1" ht="60">
      <c r="A6" s="3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9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0" t="s">
        <v>26</v>
      </c>
      <c r="N6" s="5" t="s">
        <v>17</v>
      </c>
      <c r="O6" s="5" t="s">
        <v>42</v>
      </c>
    </row>
    <row r="7" spans="1:19" s="3" customFormat="1" ht="15">
      <c r="A7" s="38"/>
      <c r="B7" s="4"/>
      <c r="C7" s="5" t="s">
        <v>43</v>
      </c>
      <c r="D7" s="4"/>
      <c r="E7" s="4"/>
      <c r="F7" s="4"/>
      <c r="G7" s="39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5">
        <v>1</v>
      </c>
      <c r="B8" s="42" t="s">
        <v>45</v>
      </c>
      <c r="C8" s="41">
        <v>1967</v>
      </c>
      <c r="D8" s="46">
        <v>1996</v>
      </c>
      <c r="E8" s="46">
        <v>2023</v>
      </c>
      <c r="F8" s="46">
        <v>60</v>
      </c>
      <c r="G8" s="50">
        <v>1500</v>
      </c>
      <c r="H8" s="51">
        <f t="shared" ref="H8" si="0">E8-D8</f>
        <v>27</v>
      </c>
      <c r="I8" s="51">
        <f t="shared" ref="I8" si="1">F8-H8</f>
        <v>33</v>
      </c>
      <c r="J8" s="51">
        <f t="shared" ref="J8" si="2">IF(H8&gt;=5,90*H8/F8,0)</f>
        <v>40.5</v>
      </c>
      <c r="K8" s="51">
        <f t="shared" ref="K8" si="3">G8/100*J8</f>
        <v>607.5</v>
      </c>
      <c r="L8" s="51">
        <f t="shared" ref="L8" si="4">ROUND((G8-K8),0)</f>
        <v>893</v>
      </c>
      <c r="M8" s="51">
        <f t="shared" ref="M8" si="5">O8-N8</f>
        <v>1193969</v>
      </c>
      <c r="N8" s="51">
        <f t="shared" ref="N8" si="6">ROUND((L8*C8),0)</f>
        <v>1756531</v>
      </c>
      <c r="O8" s="51">
        <f t="shared" ref="O8" si="7">ROUND((C8*G8),0)</f>
        <v>2950500</v>
      </c>
    </row>
    <row r="9" spans="1:19" s="11" customFormat="1">
      <c r="A9" s="47">
        <v>2</v>
      </c>
      <c r="B9" s="42"/>
      <c r="C9" s="41">
        <v>0</v>
      </c>
      <c r="D9" s="46">
        <v>0</v>
      </c>
      <c r="E9" s="46">
        <v>0</v>
      </c>
      <c r="F9" s="46">
        <v>60</v>
      </c>
      <c r="G9" s="50">
        <v>0</v>
      </c>
      <c r="H9" s="51">
        <f t="shared" ref="H9:H10" si="8">E9-D9</f>
        <v>0</v>
      </c>
      <c r="I9" s="51">
        <f t="shared" ref="I9:I10" si="9">F9-H9</f>
        <v>60</v>
      </c>
      <c r="J9" s="51">
        <f t="shared" ref="J9:J10" si="10">IF(H9&gt;=5,90*H9/F9,0)</f>
        <v>0</v>
      </c>
      <c r="K9" s="51">
        <f t="shared" ref="K9:K10" si="11">G9/100*J9</f>
        <v>0</v>
      </c>
      <c r="L9" s="51">
        <f t="shared" ref="L9:L10" si="12">ROUND((G9-K9),0)</f>
        <v>0</v>
      </c>
      <c r="M9" s="51">
        <f t="shared" ref="M9:M10" si="13">O9-N9</f>
        <v>0</v>
      </c>
      <c r="N9" s="51">
        <f t="shared" ref="N9:N10" si="14">ROUND((L9*C9),0)</f>
        <v>0</v>
      </c>
      <c r="O9" s="51">
        <f t="shared" ref="O9:O10" si="15">ROUND((C9*G9),0)</f>
        <v>0</v>
      </c>
    </row>
    <row r="10" spans="1:19" s="11" customFormat="1" ht="17.25" customHeight="1">
      <c r="A10" s="45">
        <v>3</v>
      </c>
      <c r="B10" s="42"/>
      <c r="C10" s="41">
        <v>0</v>
      </c>
      <c r="D10" s="46">
        <v>0</v>
      </c>
      <c r="E10" s="46">
        <v>0</v>
      </c>
      <c r="F10" s="46">
        <v>60</v>
      </c>
      <c r="G10" s="50">
        <v>0</v>
      </c>
      <c r="H10" s="51">
        <f t="shared" si="8"/>
        <v>0</v>
      </c>
      <c r="I10" s="51">
        <f t="shared" si="9"/>
        <v>60</v>
      </c>
      <c r="J10" s="51">
        <f t="shared" si="10"/>
        <v>0</v>
      </c>
      <c r="K10" s="51">
        <f t="shared" si="11"/>
        <v>0</v>
      </c>
      <c r="L10" s="51">
        <f t="shared" si="12"/>
        <v>0</v>
      </c>
      <c r="M10" s="51">
        <f t="shared" si="13"/>
        <v>0</v>
      </c>
      <c r="N10" s="51">
        <f t="shared" si="14"/>
        <v>0</v>
      </c>
      <c r="O10" s="51">
        <f t="shared" si="15"/>
        <v>0</v>
      </c>
    </row>
    <row r="11" spans="1:19">
      <c r="A11" s="24"/>
      <c r="B11" s="43"/>
      <c r="C11" s="44"/>
      <c r="D11" s="44"/>
      <c r="E11" s="44"/>
      <c r="F11" s="6"/>
      <c r="G11" s="51"/>
      <c r="H11" s="51"/>
      <c r="I11" s="51"/>
      <c r="J11" s="53"/>
      <c r="K11" s="51"/>
      <c r="L11" s="53"/>
      <c r="M11" s="51">
        <f>SUM(M8:M10)</f>
        <v>1193969</v>
      </c>
      <c r="N11" s="51">
        <f>SUM(N8:N10)</f>
        <v>1756531</v>
      </c>
      <c r="O11" s="51">
        <f>SUM(O8:O10)</f>
        <v>2950500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1" t="s">
        <v>20</v>
      </c>
      <c r="C13" s="71"/>
      <c r="D13" s="11"/>
      <c r="E13" s="11"/>
      <c r="F13" s="12"/>
      <c r="G13" s="12"/>
      <c r="H13" s="61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4">
        <v>0</v>
      </c>
      <c r="D14" s="11"/>
      <c r="E14" s="11"/>
      <c r="F14" s="60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48">
        <v>0</v>
      </c>
      <c r="D15" s="11"/>
      <c r="E15" s="11"/>
      <c r="F15" s="60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2">
        <f>ROUND((C14*C15),0)</f>
        <v>0</v>
      </c>
      <c r="D16" s="11"/>
      <c r="E16" s="11"/>
      <c r="F16" s="60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0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72" t="s">
        <v>15</v>
      </c>
      <c r="C18" s="73"/>
      <c r="D18" s="11"/>
      <c r="E18" s="11"/>
      <c r="F18" s="60"/>
      <c r="G18" s="12"/>
      <c r="H18" s="11"/>
      <c r="I18" s="12"/>
      <c r="J18" s="11"/>
      <c r="K18" s="12"/>
      <c r="L18" s="12"/>
      <c r="M18" s="12"/>
      <c r="N18" s="1"/>
      <c r="O18" s="1"/>
    </row>
    <row r="19" spans="1:15" ht="17.25" thickBot="1">
      <c r="B19" s="23" t="s">
        <v>11</v>
      </c>
      <c r="C19" s="54">
        <v>0</v>
      </c>
      <c r="E19" s="28"/>
      <c r="F19" s="60"/>
      <c r="G19" s="14"/>
      <c r="H19" s="1"/>
      <c r="J19" s="21"/>
      <c r="L19" s="7"/>
      <c r="N19" s="1"/>
      <c r="O19" s="1"/>
    </row>
    <row r="20" spans="1:15" ht="16.5" customHeight="1" thickBot="1">
      <c r="B20" s="24" t="s">
        <v>6</v>
      </c>
      <c r="C20" s="48">
        <v>0</v>
      </c>
      <c r="D20" s="29"/>
      <c r="E20" s="22"/>
      <c r="F20" s="63" t="s">
        <v>46</v>
      </c>
      <c r="G20" s="64" t="s">
        <v>47</v>
      </c>
      <c r="H20" s="64" t="s">
        <v>47</v>
      </c>
      <c r="I20" s="1"/>
      <c r="K20" s="1"/>
      <c r="M20" s="1"/>
      <c r="N20" s="1"/>
      <c r="O20" s="1"/>
    </row>
    <row r="21" spans="1:15" ht="17.25" thickBot="1">
      <c r="B21" s="24" t="s">
        <v>7</v>
      </c>
      <c r="C21" s="52">
        <f>ROUND((C19*C20),0)</f>
        <v>0</v>
      </c>
      <c r="D21" s="9"/>
      <c r="E21" s="9"/>
      <c r="F21" s="65" t="s">
        <v>48</v>
      </c>
      <c r="G21" s="66">
        <v>167.07</v>
      </c>
      <c r="H21" s="69">
        <f>G21*10.764</f>
        <v>1798.3414799999998</v>
      </c>
      <c r="I21" s="1"/>
      <c r="K21" s="1"/>
      <c r="M21" s="1"/>
      <c r="N21" s="1"/>
      <c r="O21" s="1"/>
    </row>
    <row r="22" spans="1:15" ht="17.25" thickBot="1">
      <c r="B22" s="37"/>
      <c r="C22" s="19"/>
      <c r="D22" s="9"/>
      <c r="E22" s="9"/>
      <c r="F22" s="65" t="s">
        <v>49</v>
      </c>
      <c r="G22" s="66">
        <v>73.400000000000006</v>
      </c>
      <c r="H22" s="69">
        <f t="shared" ref="H22:H24" si="16">G22*10.764</f>
        <v>790.07759999999996</v>
      </c>
      <c r="I22" s="1"/>
      <c r="K22" s="1"/>
      <c r="M22" s="1"/>
      <c r="N22" s="1"/>
      <c r="O22" s="1"/>
    </row>
    <row r="23" spans="1:15" ht="17.25" thickBot="1">
      <c r="C23" s="9" t="s">
        <v>22</v>
      </c>
      <c r="D23" s="9"/>
      <c r="E23" s="9"/>
      <c r="F23" s="65" t="s">
        <v>50</v>
      </c>
      <c r="G23" s="66">
        <v>87.67</v>
      </c>
      <c r="H23" s="69">
        <f t="shared" si="16"/>
        <v>943.67987999999991</v>
      </c>
      <c r="I23" s="1"/>
      <c r="K23" s="1"/>
      <c r="M23" s="1"/>
      <c r="N23" s="1"/>
      <c r="O23" s="1"/>
    </row>
    <row r="24" spans="1:15" ht="17.25" thickBot="1">
      <c r="B24" s="2" t="s">
        <v>13</v>
      </c>
      <c r="C24" s="49">
        <f>C4</f>
        <v>17980000</v>
      </c>
      <c r="D24" s="19"/>
      <c r="E24" s="19"/>
      <c r="F24" s="65" t="s">
        <v>51</v>
      </c>
      <c r="G24" s="66">
        <v>87.67</v>
      </c>
      <c r="H24" s="69">
        <f t="shared" si="16"/>
        <v>943.67987999999991</v>
      </c>
      <c r="I24" s="1"/>
      <c r="K24" s="1"/>
      <c r="M24" s="1"/>
      <c r="N24" s="1"/>
      <c r="O24" s="1"/>
    </row>
    <row r="25" spans="1:15" ht="17.25" thickBot="1">
      <c r="B25" s="2" t="s">
        <v>14</v>
      </c>
      <c r="C25" s="49">
        <f>N11</f>
        <v>1756531</v>
      </c>
      <c r="D25" s="19"/>
      <c r="E25" s="19"/>
      <c r="F25" s="67" t="s">
        <v>52</v>
      </c>
      <c r="G25" s="68">
        <f>SUM(G23:G24)</f>
        <v>175.34</v>
      </c>
      <c r="H25" s="70">
        <f>SUM(H23:H24)</f>
        <v>1887.3597599999998</v>
      </c>
      <c r="I25" s="1"/>
      <c r="K25" s="1"/>
      <c r="M25" s="1"/>
      <c r="N25" s="1"/>
      <c r="O25" s="1"/>
    </row>
    <row r="26" spans="1:15">
      <c r="B26" s="2" t="s">
        <v>21</v>
      </c>
      <c r="C26" s="49">
        <f>C16</f>
        <v>0</v>
      </c>
      <c r="D26" s="19"/>
      <c r="E26" s="19"/>
      <c r="H26" s="1"/>
      <c r="I26" s="1"/>
      <c r="K26" s="1"/>
      <c r="M26" s="1"/>
      <c r="N26" s="1"/>
      <c r="O26" s="1"/>
    </row>
    <row r="27" spans="1:15">
      <c r="A27" s="1"/>
      <c r="B27" s="2" t="s">
        <v>12</v>
      </c>
      <c r="C27" s="49">
        <f>C21</f>
        <v>0</v>
      </c>
      <c r="D27" s="19"/>
      <c r="E27" s="19"/>
      <c r="H27" s="1"/>
      <c r="I27" s="1"/>
      <c r="K27" s="1"/>
      <c r="M27" s="1"/>
      <c r="N27" s="1"/>
      <c r="O27" s="1"/>
    </row>
    <row r="28" spans="1:15">
      <c r="A28" s="1"/>
      <c r="B28" s="13" t="s">
        <v>8</v>
      </c>
      <c r="C28" s="55">
        <f>C24+C25+C26+C27</f>
        <v>19736531</v>
      </c>
      <c r="D28" s="18"/>
      <c r="H28" s="1"/>
      <c r="I28" s="1"/>
      <c r="K28" s="1"/>
      <c r="M28" s="1"/>
      <c r="N28" s="1"/>
      <c r="O28" s="1"/>
    </row>
    <row r="29" spans="1:15">
      <c r="A29" s="1"/>
      <c r="B29" s="13" t="s">
        <v>9</v>
      </c>
      <c r="C29" s="55">
        <f>MROUND(C28*90%,1)</f>
        <v>17762878</v>
      </c>
      <c r="D29" s="20"/>
      <c r="H29" s="1"/>
      <c r="I29" s="1"/>
      <c r="K29" s="1"/>
      <c r="M29" s="1"/>
      <c r="N29" s="1"/>
      <c r="O29" s="1"/>
    </row>
    <row r="30" spans="1:15">
      <c r="A30" s="1"/>
      <c r="B30" s="13" t="s">
        <v>10</v>
      </c>
      <c r="C30" s="55">
        <f>MROUND(C28*80%,1)</f>
        <v>15789225</v>
      </c>
      <c r="D30" s="20"/>
      <c r="H30" s="1"/>
      <c r="I30" s="1"/>
      <c r="K30" s="1"/>
      <c r="M30" s="1"/>
      <c r="N30" s="1"/>
      <c r="O30" s="1"/>
    </row>
    <row r="31" spans="1:15">
      <c r="A31" s="1"/>
      <c r="B31" s="2" t="s">
        <v>24</v>
      </c>
      <c r="C31" s="49">
        <f>O11</f>
        <v>2950500</v>
      </c>
      <c r="D31" s="30"/>
      <c r="G31" s="32"/>
      <c r="H31" s="1"/>
      <c r="I31" s="1"/>
      <c r="K31" s="1"/>
      <c r="M31" s="1"/>
      <c r="N31" s="1"/>
      <c r="O31" s="1"/>
    </row>
    <row r="32" spans="1:15">
      <c r="A32" s="1"/>
      <c r="B32" s="13" t="s">
        <v>41</v>
      </c>
      <c r="C32" s="62">
        <f>MROUND(C31*0.85,1)</f>
        <v>2507925</v>
      </c>
      <c r="G32" s="32"/>
      <c r="H32" s="1"/>
      <c r="I32" s="1"/>
      <c r="K32" s="1"/>
      <c r="M32" s="1"/>
      <c r="N32" s="1"/>
      <c r="O32" s="1"/>
    </row>
    <row r="33" spans="1:15">
      <c r="A33" s="1"/>
      <c r="G33" s="32"/>
      <c r="H33" s="1"/>
      <c r="I33" s="1"/>
      <c r="K33" s="1"/>
      <c r="M33" s="1"/>
      <c r="N33" s="1"/>
      <c r="O33" s="1"/>
    </row>
    <row r="34" spans="1:15">
      <c r="A34" s="1"/>
      <c r="G34" s="32"/>
      <c r="H34" s="1"/>
      <c r="I34" s="1"/>
      <c r="K34" s="1"/>
      <c r="M34" s="1"/>
      <c r="N34" s="1"/>
      <c r="O34" s="1"/>
    </row>
    <row r="35" spans="1:15">
      <c r="A35" s="1"/>
      <c r="G35" s="32"/>
      <c r="H35" s="1"/>
      <c r="I35" s="1"/>
      <c r="K35" s="1"/>
      <c r="M35" s="1"/>
      <c r="N35" s="1"/>
      <c r="O35" s="1"/>
    </row>
    <row r="36" spans="1:15">
      <c r="A36" s="1"/>
      <c r="G36" s="32"/>
      <c r="H36" s="1"/>
      <c r="I36" s="1"/>
      <c r="K36" s="1"/>
      <c r="M36" s="1"/>
      <c r="N36" s="1"/>
      <c r="O36" s="1"/>
    </row>
    <row r="37" spans="1:15">
      <c r="A37" s="1"/>
      <c r="G37" s="32"/>
      <c r="H37" s="1"/>
      <c r="I37" s="1"/>
      <c r="K37" s="1"/>
      <c r="M37" s="1"/>
      <c r="N37" s="1"/>
      <c r="O37" s="1"/>
    </row>
    <row r="38" spans="1:15">
      <c r="A38" s="1"/>
      <c r="G38" s="32"/>
      <c r="H38" s="1"/>
      <c r="I38" s="1"/>
      <c r="K38" s="1"/>
      <c r="M38" s="1"/>
      <c r="N38" s="1"/>
      <c r="O38" s="1"/>
    </row>
    <row r="39" spans="1:15">
      <c r="A39" s="1"/>
      <c r="G39" s="32"/>
      <c r="H39" s="1"/>
      <c r="I39" s="1"/>
      <c r="K39" s="1"/>
      <c r="M39" s="1"/>
      <c r="N39" s="1"/>
      <c r="O39" s="1"/>
    </row>
    <row r="40" spans="1:15">
      <c r="A40" s="1"/>
      <c r="G40" s="32"/>
      <c r="H40" s="1"/>
      <c r="I40" s="1"/>
      <c r="K40" s="1"/>
      <c r="M40" s="1"/>
      <c r="N40" s="1"/>
      <c r="O40" s="1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3"/>
      <c r="G52" s="33"/>
      <c r="H52" s="33"/>
      <c r="I52" s="33"/>
      <c r="J52" s="13"/>
    </row>
    <row r="53" spans="1:10">
      <c r="A53" s="1"/>
      <c r="B53" s="1"/>
      <c r="F53" s="32"/>
      <c r="G53" s="1"/>
      <c r="H53" s="32"/>
      <c r="I53" s="32"/>
    </row>
    <row r="54" spans="1:10">
      <c r="A54" s="1"/>
      <c r="B54" s="1"/>
      <c r="F54" s="32"/>
      <c r="G54" s="32"/>
      <c r="H54" s="34"/>
      <c r="I54" s="34"/>
    </row>
    <row r="55" spans="1:10">
      <c r="A55" s="1"/>
      <c r="B55" s="1"/>
      <c r="F55" s="32"/>
      <c r="G55" s="32"/>
      <c r="H55" s="32"/>
      <c r="I55" s="32"/>
    </row>
    <row r="56" spans="1:10">
      <c r="A56" s="1"/>
      <c r="B56" s="1"/>
      <c r="F56" s="32"/>
      <c r="G56" s="35"/>
      <c r="H56" s="32"/>
      <c r="I56" s="32"/>
    </row>
    <row r="57" spans="1:10">
      <c r="A57" s="1"/>
      <c r="B57" s="1"/>
      <c r="F57" s="32"/>
      <c r="G57" s="32"/>
      <c r="H57" s="32"/>
      <c r="I57" s="32"/>
    </row>
    <row r="58" spans="1:10">
      <c r="A58" s="1"/>
      <c r="B58" s="1"/>
      <c r="F58" s="32"/>
      <c r="G58" s="32"/>
      <c r="H58" s="32"/>
      <c r="I58" s="32"/>
    </row>
    <row r="59" spans="1:10">
      <c r="A59" s="1"/>
      <c r="B59" s="1"/>
      <c r="F59" s="32"/>
      <c r="G59" s="32"/>
      <c r="H59" s="32"/>
      <c r="I59" s="32"/>
    </row>
    <row r="60" spans="1:10">
      <c r="A60" s="1"/>
      <c r="B60" s="1"/>
      <c r="F60" s="32"/>
      <c r="G60" s="32"/>
      <c r="H60" s="32"/>
      <c r="I60" s="32"/>
    </row>
    <row r="61" spans="1:10">
      <c r="A61" s="1"/>
      <c r="B61" s="1"/>
      <c r="F61" s="32"/>
      <c r="G61" s="32"/>
      <c r="H61" s="32"/>
      <c r="I61" s="32"/>
    </row>
    <row r="62" spans="1:10">
      <c r="A62" s="1"/>
      <c r="B62" s="1"/>
      <c r="F62" s="32"/>
      <c r="G62" s="32"/>
      <c r="H62" s="32"/>
      <c r="I62" s="32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6"/>
    </row>
    <row r="69" spans="1:6">
      <c r="A69" s="1"/>
      <c r="B69" s="1"/>
      <c r="F69" s="36"/>
    </row>
    <row r="70" spans="1:6">
      <c r="A70" s="1"/>
      <c r="B70" s="1"/>
      <c r="F70" s="36"/>
    </row>
    <row r="71" spans="1:6">
      <c r="A71" s="1"/>
      <c r="B71" s="1"/>
      <c r="F71" s="36"/>
    </row>
    <row r="72" spans="1:6">
      <c r="A72" s="1"/>
      <c r="B72" s="1"/>
      <c r="F72" s="36"/>
    </row>
    <row r="73" spans="1:6">
      <c r="A73" s="1"/>
      <c r="B73" s="1"/>
      <c r="F73" s="36"/>
    </row>
    <row r="74" spans="1:6">
      <c r="A74" s="1"/>
      <c r="B74" s="1"/>
      <c r="F74" s="36"/>
    </row>
    <row r="75" spans="1:6">
      <c r="A75" s="1"/>
      <c r="B75" s="1"/>
      <c r="F75" s="36"/>
    </row>
    <row r="76" spans="1:6">
      <c r="A76" s="1"/>
      <c r="B76" s="1"/>
      <c r="F76" s="36"/>
    </row>
    <row r="77" spans="1:6">
      <c r="A77" s="1"/>
      <c r="B77" s="1"/>
      <c r="F77" s="36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55" zoomScaleNormal="55" workbookViewId="0">
      <selection activeCell="X1" sqref="X1"/>
    </sheetView>
  </sheetViews>
  <sheetFormatPr defaultRowHeight="15"/>
  <cols>
    <col min="8" max="8" width="14.57031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2023-12-23T10:15:22Z</dcterms:modified>
</cp:coreProperties>
</file>