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December - 2023\"/>
    </mc:Choice>
  </mc:AlternateContent>
  <xr:revisionPtr revIDLastSave="0" documentId="13_ncr:1_{1C5AECB3-425F-4340-8E83-2D7EE5ABFFB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7" i="4" l="1"/>
  <c r="P11" i="4"/>
  <c r="Q11" i="4" s="1"/>
  <c r="P10" i="4"/>
  <c r="Q10" i="4" s="1"/>
  <c r="P9" i="4"/>
  <c r="Q9" i="4" s="1"/>
  <c r="P8" i="4"/>
  <c r="P7" i="4"/>
  <c r="P6" i="4"/>
  <c r="P5" i="4"/>
  <c r="P4" i="4"/>
  <c r="P3" i="4"/>
  <c r="Z23" i="4"/>
  <c r="Z12" i="4" l="1"/>
  <c r="V11" i="4" l="1"/>
  <c r="P12" i="4" l="1"/>
  <c r="Q12" i="4" s="1"/>
  <c r="B12" i="4" s="1"/>
  <c r="C12" i="4" s="1"/>
  <c r="D12" i="4" s="1"/>
  <c r="J12" i="4"/>
  <c r="I12" i="4"/>
  <c r="E12" i="4"/>
  <c r="H12" i="4" s="1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H11" i="4" l="1"/>
  <c r="H9" i="4"/>
  <c r="H10" i="4"/>
  <c r="F10" i="4"/>
  <c r="F11" i="4"/>
  <c r="F12" i="4"/>
  <c r="F9" i="4"/>
  <c r="G9" i="4"/>
  <c r="G10" i="4"/>
  <c r="G12" i="4"/>
  <c r="G11" i="4"/>
  <c r="B7" i="4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B8" i="4"/>
  <c r="C8" i="4" s="1"/>
  <c r="J8" i="4"/>
  <c r="I8" i="4"/>
  <c r="E8" i="4"/>
  <c r="A8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H22" i="4"/>
  <c r="H16" i="4"/>
  <c r="F8" i="4"/>
  <c r="H17" i="4"/>
  <c r="H21" i="4"/>
  <c r="F4" i="4"/>
  <c r="H7" i="4"/>
  <c r="F7" i="4"/>
  <c r="G7" i="4"/>
  <c r="H14" i="4"/>
  <c r="H15" i="4"/>
  <c r="H19" i="4"/>
  <c r="H23" i="4"/>
  <c r="H20" i="4"/>
  <c r="D18" i="4"/>
  <c r="H18" i="4" s="1"/>
  <c r="G18" i="4"/>
  <c r="F14" i="4"/>
  <c r="F15" i="4"/>
  <c r="F16" i="4"/>
  <c r="F17" i="4"/>
  <c r="F18" i="4"/>
  <c r="F19" i="4"/>
  <c r="F20" i="4"/>
  <c r="F21" i="4"/>
  <c r="F22" i="4"/>
  <c r="F23" i="4"/>
  <c r="G15" i="4"/>
  <c r="G17" i="4"/>
  <c r="G19" i="4"/>
  <c r="G20" i="4"/>
  <c r="G21" i="4"/>
  <c r="G22" i="4"/>
  <c r="G23" i="4"/>
  <c r="G14" i="4"/>
  <c r="G16" i="4"/>
  <c r="D5" i="4"/>
  <c r="H5" i="4" s="1"/>
  <c r="G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V25" i="4"/>
  <c r="V12" i="4"/>
  <c r="V7" i="4"/>
  <c r="V6" i="4"/>
  <c r="V15" i="4" s="1"/>
  <c r="V9" i="4" l="1"/>
  <c r="V13" i="4"/>
  <c r="V14" i="4" s="1"/>
  <c r="V17" i="4" l="1"/>
  <c r="V20" i="4" s="1"/>
  <c r="V27" i="4" s="1"/>
  <c r="V22" i="4" l="1"/>
  <c r="V24" i="4" l="1"/>
  <c r="V23" i="4"/>
</calcChain>
</file>

<file path=xl/sharedStrings.xml><?xml version="1.0" encoding="utf-8"?>
<sst xmlns="http://schemas.openxmlformats.org/spreadsheetml/2006/main" count="44" uniqueCount="40">
  <si>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</si>
  <si>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</si>
  <si>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</si>
  <si>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</si>
  <si>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</si>
  <si>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</si>
  <si>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</si>
  <si>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</si>
  <si>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</si>
  <si>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</si>
  <si>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</si>
  <si>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</si>
  <si>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</si>
  <si>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</si>
  <si>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</si>
  <si>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</si>
  <si>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</si>
  <si>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</si>
  <si>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</si>
  <si>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</si>
  <si>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</si>
  <si>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</si>
  <si>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</si>
  <si>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</si>
  <si>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</si>
  <si>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</si>
  <si>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</si>
  <si>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</si>
  <si>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</si>
  <si>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FMV</t>
  </si>
  <si>
    <t>Price Indicators</t>
  </si>
  <si>
    <t>Index-II</t>
  </si>
  <si>
    <t>TOTAL FMV</t>
  </si>
  <si>
    <t>sq.ft</t>
  </si>
  <si>
    <t>as per O.C</t>
  </si>
  <si>
    <t>Car Parking ( No)</t>
  </si>
  <si>
    <t>RERA Carpet - Balco.</t>
  </si>
  <si>
    <t>rate on C.A</t>
  </si>
  <si>
    <t>flat no 2208 . 22 th floor anatam Residincy bldg 22 kalyan</t>
  </si>
  <si>
    <t>S.No. 101 village Dhavadi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</si>
</sst>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8" fillId="0" borderId="0" xfId="1" applyFont="1" applyFill="1" applyBorder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43" fontId="8" fillId="0" borderId="4" xfId="0" applyNumberFormat="1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Border="1"/>
    <xf numFmtId="0" fontId="8" fillId="0" borderId="0" xfId="0" applyFont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8" fillId="0" borderId="0" xfId="0" applyNumberFormat="1" applyFont="1" applyBorder="1"/>
    <xf numFmtId="0" fontId="2" fillId="0" borderId="0" xfId="0" applyFont="1" applyBorder="1"/>
    <xf numFmtId="0" fontId="11" fillId="0" borderId="0" xfId="0" applyFont="1" applyBorder="1"/>
    <xf numFmtId="43" fontId="11" fillId="0" borderId="0" xfId="0" applyNumberFormat="1" applyFont="1" applyBorder="1"/>
    <xf numFmtId="0" fontId="1" fillId="0" borderId="0" xfId="0" applyFont="1" applyAlignment="1">
      <alignment horizontal="center"/>
    </xf>
    <xf numFmtId="4" fontId="0" fillId="0" borderId="0" xfId="0" applyNumberFormat="1" applyFill="1"/>
    <xf numFmtId="0" fontId="7" fillId="0" borderId="8" xfId="0" applyFont="1" applyFill="1" applyBorder="1"/>
    <xf numFmtId="0" fontId="7" fillId="0" borderId="3" xfId="0" applyFont="1" applyFill="1" applyBorder="1" applyAlignment="1">
      <alignment wrapText="1"/>
    </xf>
    <xf numFmtId="0" fontId="7" fillId="0" borderId="3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8" fillId="0" borderId="4" xfId="0" applyFont="1" applyFill="1" applyBorder="1"/>
    <xf numFmtId="0" fontId="2" fillId="0" borderId="0" xfId="0" applyFont="1" applyFill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201670</xdr:colOff>
      <xdr:row>46</xdr:row>
      <xdr:rowOff>39265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DC8C8F-223F-4469-899B-79026E8CA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784070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220722</xdr:colOff>
      <xdr:row>41</xdr:row>
      <xdr:rowOff>67748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22F559-9EF7-438F-947A-60DF2B037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03122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420690</xdr:colOff>
      <xdr:row>37</xdr:row>
      <xdr:rowOff>39063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26AA9-B9C9-40B2-AF1C-BB2B8F2F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393490" cy="6897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430301</xdr:colOff>
      <xdr:row>43</xdr:row>
      <xdr:rowOff>39176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FAC39-7C73-46C0-B746-8FF0AC9B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012701" cy="7706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202095</xdr:colOff>
      <xdr:row>42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9F585A-DC8E-44C7-9627-CBE619D19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32495" cy="7878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3"/>
  <sheetViews>
    <sheetView tabSelected="1" topLeftCell="C1" zoomScaleNormal="100" workbookViewId="0">
      <selection activeCell="Y18" sqref="Y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1" customWidth="1"/>
    <col min="5" max="5" width="14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" customWidth="1"/>
    <col min="16" max="16" width="8.28515625" customWidth="1"/>
    <col min="17" max="17" width="11" customWidth="1"/>
    <col min="18" max="18" width="16" customWidth="1"/>
    <col min="19" max="19" width="6.7109375" customWidth="1"/>
    <col min="20" max="20" width="23.85546875" customWidth="1"/>
    <col min="22" max="22" width="19" customWidth="1"/>
    <col min="23" max="23" width="13.5703125" customWidth="1"/>
    <col min="24" max="24" width="10.5703125" customWidth="1"/>
    <col min="25" max="25" width="12" customWidth="1"/>
    <col min="26" max="26" width="11.28515625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6" s="1" customFormat="1" ht="36" customHeight="1" x14ac:dyDescent="0.25">
      <c r="A2" s="57" t="s">
        <v>30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37"/>
      <c r="T2" t="s">
        <v>38</v>
      </c>
      <c r="U2"/>
      <c r="V2"/>
      <c r="W2"/>
      <c r="X2"/>
    </row>
    <row r="3" spans="1:26" s="36" customFormat="1" ht="15.75" thickBot="1" x14ac:dyDescent="0.3">
      <c r="A3" s="34">
        <f t="shared" ref="A3:A8" si="0">N3</f>
        <v>0</v>
      </c>
      <c r="B3" s="34">
        <f t="shared" ref="B3:B8" si="1">Q3</f>
        <v>849</v>
      </c>
      <c r="C3" s="34">
        <f>B3*1.2</f>
        <v>1018.8</v>
      </c>
      <c r="D3" s="34">
        <f t="shared" ref="D3:D8" si="2">C3*1.2</f>
        <v>1222.56</v>
      </c>
      <c r="E3" s="35">
        <f t="shared" ref="E3:E8" si="3">R3</f>
        <v>8500000</v>
      </c>
      <c r="F3" s="34">
        <f t="shared" ref="F3:F8" si="4">ROUND((E3/B3),0)</f>
        <v>10012</v>
      </c>
      <c r="G3" s="34">
        <f t="shared" ref="G3:G8" si="5">ROUND((E3/C3),0)</f>
        <v>8343</v>
      </c>
      <c r="H3" s="34">
        <f t="shared" ref="H3:H8" si="6">ROUND((E3/D3),0)</f>
        <v>6953</v>
      </c>
      <c r="I3" s="34" t="e">
        <f>#REF!</f>
        <v>#REF!</v>
      </c>
      <c r="J3" s="34" t="e">
        <f>#REF!</f>
        <v>#REF!</v>
      </c>
      <c r="O3">
        <v>0</v>
      </c>
      <c r="P3">
        <f t="shared" ref="P3:P11" si="7">O3/1.2</f>
        <v>0</v>
      </c>
      <c r="Q3">
        <v>849</v>
      </c>
      <c r="R3" s="2">
        <v>8500000</v>
      </c>
      <c r="S3" s="49"/>
      <c r="T3" s="36" t="s">
        <v>39</v>
      </c>
    </row>
    <row r="4" spans="1:26" s="36" customFormat="1" ht="15.75" x14ac:dyDescent="0.25">
      <c r="A4" s="34">
        <f t="shared" si="0"/>
        <v>0</v>
      </c>
      <c r="B4" s="34">
        <f t="shared" si="1"/>
        <v>527</v>
      </c>
      <c r="C4" s="34">
        <f t="shared" ref="C4:C8" si="8">B4*1.2</f>
        <v>632.4</v>
      </c>
      <c r="D4" s="34">
        <f t="shared" si="2"/>
        <v>758.88</v>
      </c>
      <c r="E4" s="35">
        <f t="shared" si="3"/>
        <v>5200000</v>
      </c>
      <c r="F4" s="34">
        <f t="shared" si="4"/>
        <v>9867</v>
      </c>
      <c r="G4" s="34">
        <f t="shared" si="5"/>
        <v>8223</v>
      </c>
      <c r="H4" s="34">
        <f t="shared" si="6"/>
        <v>6852</v>
      </c>
      <c r="I4" s="34" t="e">
        <f>#REF!</f>
        <v>#REF!</v>
      </c>
      <c r="J4" s="34" t="e">
        <f>#REF!</f>
        <v>#REF!</v>
      </c>
      <c r="O4" s="36">
        <v>0</v>
      </c>
      <c r="P4" s="36">
        <f t="shared" si="7"/>
        <v>0</v>
      </c>
      <c r="Q4" s="36">
        <v>527</v>
      </c>
      <c r="R4" s="49">
        <v>5200000</v>
      </c>
      <c r="S4" s="49"/>
      <c r="T4" s="50" t="s">
        <v>13</v>
      </c>
      <c r="U4" s="15"/>
      <c r="V4" s="16">
        <v>10500</v>
      </c>
      <c r="W4" s="17" t="s">
        <v>37</v>
      </c>
    </row>
    <row r="5" spans="1:26" s="36" customFormat="1" ht="33" customHeight="1" x14ac:dyDescent="0.25">
      <c r="A5" s="34">
        <f t="shared" si="0"/>
        <v>0</v>
      </c>
      <c r="B5" s="34">
        <f t="shared" si="1"/>
        <v>527</v>
      </c>
      <c r="C5" s="34">
        <f t="shared" si="8"/>
        <v>632.4</v>
      </c>
      <c r="D5" s="34">
        <f t="shared" si="2"/>
        <v>758.88</v>
      </c>
      <c r="E5" s="35">
        <f t="shared" si="3"/>
        <v>4190000</v>
      </c>
      <c r="F5" s="34">
        <f t="shared" si="4"/>
        <v>7951</v>
      </c>
      <c r="G5" s="34">
        <f t="shared" si="5"/>
        <v>6626</v>
      </c>
      <c r="H5" s="34">
        <f t="shared" si="6"/>
        <v>5521</v>
      </c>
      <c r="I5" s="34" t="e">
        <f>#REF!</f>
        <v>#REF!</v>
      </c>
      <c r="J5" s="34" t="e">
        <f>#REF!</f>
        <v>#REF!</v>
      </c>
      <c r="O5" s="36">
        <v>0</v>
      </c>
      <c r="P5" s="36">
        <f t="shared" si="7"/>
        <v>0</v>
      </c>
      <c r="Q5" s="36">
        <v>527</v>
      </c>
      <c r="R5" s="49">
        <v>4190000</v>
      </c>
      <c r="S5" s="49"/>
      <c r="T5" s="51" t="s">
        <v>14</v>
      </c>
      <c r="U5" s="14"/>
      <c r="V5" s="13">
        <v>2800</v>
      </c>
      <c r="W5" s="19"/>
    </row>
    <row r="6" spans="1:26" s="36" customFormat="1" ht="15.75" x14ac:dyDescent="0.25">
      <c r="A6" s="34">
        <f t="shared" si="0"/>
        <v>0</v>
      </c>
      <c r="B6" s="34">
        <f t="shared" si="1"/>
        <v>778</v>
      </c>
      <c r="C6" s="34">
        <f t="shared" si="8"/>
        <v>933.59999999999991</v>
      </c>
      <c r="D6" s="34">
        <f t="shared" si="2"/>
        <v>1120.32</v>
      </c>
      <c r="E6" s="35">
        <f t="shared" si="3"/>
        <v>7250000</v>
      </c>
      <c r="F6" s="34">
        <f t="shared" si="4"/>
        <v>9319</v>
      </c>
      <c r="G6" s="34">
        <f t="shared" si="5"/>
        <v>7766</v>
      </c>
      <c r="H6" s="34">
        <f t="shared" si="6"/>
        <v>6471</v>
      </c>
      <c r="I6" s="34" t="e">
        <f>#REF!</f>
        <v>#REF!</v>
      </c>
      <c r="J6" s="34" t="e">
        <f>#REF!</f>
        <v>#REF!</v>
      </c>
      <c r="O6" s="36">
        <v>0</v>
      </c>
      <c r="P6" s="36">
        <f t="shared" si="7"/>
        <v>0</v>
      </c>
      <c r="Q6" s="36">
        <v>778</v>
      </c>
      <c r="R6" s="49">
        <v>7250000</v>
      </c>
      <c r="S6" s="49"/>
      <c r="T6" s="52" t="s">
        <v>15</v>
      </c>
      <c r="U6" s="14"/>
      <c r="V6" s="13">
        <f>V4-V5</f>
        <v>7700</v>
      </c>
      <c r="W6" s="19"/>
    </row>
    <row r="7" spans="1:26" s="36" customFormat="1" ht="15.75" x14ac:dyDescent="0.25">
      <c r="A7" s="34">
        <f t="shared" ref="A7" si="9">N7</f>
        <v>0</v>
      </c>
      <c r="B7" s="34">
        <f t="shared" ref="B7" si="10">Q7</f>
        <v>431</v>
      </c>
      <c r="C7" s="34">
        <f t="shared" ref="C7" si="11">B7*1.2</f>
        <v>517.19999999999993</v>
      </c>
      <c r="D7" s="34">
        <f t="shared" ref="D7" si="12">C7*1.2</f>
        <v>620.63999999999987</v>
      </c>
      <c r="E7" s="35">
        <f t="shared" ref="E7" si="13">R7</f>
        <v>4545000</v>
      </c>
      <c r="F7" s="34">
        <f t="shared" ref="F7" si="14">ROUND((E7/B7),0)</f>
        <v>10545</v>
      </c>
      <c r="G7" s="34">
        <f t="shared" ref="G7" si="15">ROUND((E7/C7),0)</f>
        <v>8788</v>
      </c>
      <c r="H7" s="34">
        <f t="shared" ref="H7" si="16">ROUND((E7/D7),0)</f>
        <v>7323</v>
      </c>
      <c r="I7" s="34" t="e">
        <f>#REF!</f>
        <v>#REF!</v>
      </c>
      <c r="J7" s="34" t="e">
        <f>#REF!</f>
        <v>#REF!</v>
      </c>
      <c r="O7" s="36">
        <v>0</v>
      </c>
      <c r="P7" s="36">
        <f t="shared" si="7"/>
        <v>0</v>
      </c>
      <c r="Q7" s="36">
        <v>431</v>
      </c>
      <c r="R7" s="49">
        <v>4545000</v>
      </c>
      <c r="S7" s="49"/>
      <c r="T7" s="52" t="s">
        <v>16</v>
      </c>
      <c r="U7" s="14"/>
      <c r="V7" s="13">
        <f>V5</f>
        <v>2800</v>
      </c>
      <c r="W7" s="19"/>
      <c r="Z7" s="36">
        <f>10000/1.4</f>
        <v>7142.8571428571431</v>
      </c>
    </row>
    <row r="8" spans="1:26" s="36" customFormat="1" ht="15.75" x14ac:dyDescent="0.25">
      <c r="A8" s="34">
        <f t="shared" si="0"/>
        <v>0</v>
      </c>
      <c r="B8" s="34">
        <f t="shared" si="1"/>
        <v>636</v>
      </c>
      <c r="C8" s="34">
        <f t="shared" si="8"/>
        <v>763.19999999999993</v>
      </c>
      <c r="D8" s="34">
        <f t="shared" si="2"/>
        <v>915.83999999999992</v>
      </c>
      <c r="E8" s="35">
        <f t="shared" si="3"/>
        <v>6707000</v>
      </c>
      <c r="F8" s="34">
        <f t="shared" si="4"/>
        <v>10546</v>
      </c>
      <c r="G8" s="34">
        <f t="shared" si="5"/>
        <v>8788</v>
      </c>
      <c r="H8" s="34">
        <f t="shared" si="6"/>
        <v>7323</v>
      </c>
      <c r="I8" s="34" t="e">
        <f>#REF!</f>
        <v>#REF!</v>
      </c>
      <c r="J8" s="34" t="e">
        <f>#REF!</f>
        <v>#REF!</v>
      </c>
      <c r="O8" s="36">
        <v>0</v>
      </c>
      <c r="P8" s="36">
        <f t="shared" si="7"/>
        <v>0</v>
      </c>
      <c r="Q8" s="36">
        <v>636</v>
      </c>
      <c r="R8" s="49">
        <v>6707000</v>
      </c>
      <c r="S8" s="49"/>
      <c r="T8" s="52" t="s">
        <v>17</v>
      </c>
      <c r="U8" s="53"/>
      <c r="V8" s="54">
        <v>0</v>
      </c>
      <c r="W8" s="55">
        <v>2023</v>
      </c>
    </row>
    <row r="9" spans="1:26" s="36" customFormat="1" ht="15.75" x14ac:dyDescent="0.25">
      <c r="A9" s="34">
        <f t="shared" ref="A9:A12" si="17">N9</f>
        <v>0</v>
      </c>
      <c r="B9" s="34">
        <f t="shared" ref="B9:B12" si="18">Q9</f>
        <v>0</v>
      </c>
      <c r="C9" s="34">
        <f t="shared" ref="C9:C12" si="19">B9*1.2</f>
        <v>0</v>
      </c>
      <c r="D9" s="34">
        <f t="shared" ref="D9:D12" si="20">C9*1.2</f>
        <v>0</v>
      </c>
      <c r="E9" s="35">
        <f t="shared" ref="E9:E12" si="21">R9</f>
        <v>0</v>
      </c>
      <c r="F9" s="34" t="e">
        <f t="shared" ref="F9:F12" si="22">ROUND((E9/B9),0)</f>
        <v>#DIV/0!</v>
      </c>
      <c r="G9" s="34" t="e">
        <f t="shared" ref="G9:G12" si="23">ROUND((E9/C9),0)</f>
        <v>#DIV/0!</v>
      </c>
      <c r="H9" s="34" t="e">
        <f t="shared" ref="H9:H12" si="24">ROUND((E9/D9),0)</f>
        <v>#DIV/0!</v>
      </c>
      <c r="I9" s="34" t="e">
        <f>#REF!</f>
        <v>#REF!</v>
      </c>
      <c r="J9" s="34" t="e">
        <f>#REF!</f>
        <v>#REF!</v>
      </c>
      <c r="O9" s="36">
        <v>0</v>
      </c>
      <c r="P9" s="36">
        <f t="shared" si="7"/>
        <v>0</v>
      </c>
      <c r="Q9" s="36">
        <f t="shared" ref="Q3:Q11" si="25">P9/1.2</f>
        <v>0</v>
      </c>
      <c r="R9" s="49">
        <v>0</v>
      </c>
      <c r="S9" s="49"/>
      <c r="T9" s="52" t="s">
        <v>18</v>
      </c>
      <c r="U9" s="53"/>
      <c r="V9" s="54">
        <f>V10-V8</f>
        <v>60</v>
      </c>
      <c r="W9" s="55">
        <v>2026</v>
      </c>
      <c r="X9" s="56" t="s">
        <v>34</v>
      </c>
    </row>
    <row r="10" spans="1:26" s="36" customFormat="1" ht="15.75" x14ac:dyDescent="0.25">
      <c r="A10" s="34">
        <f t="shared" si="17"/>
        <v>0</v>
      </c>
      <c r="B10" s="34">
        <f t="shared" si="18"/>
        <v>0</v>
      </c>
      <c r="C10" s="34">
        <f t="shared" si="19"/>
        <v>0</v>
      </c>
      <c r="D10" s="34">
        <f t="shared" si="20"/>
        <v>0</v>
      </c>
      <c r="E10" s="35">
        <f t="shared" si="21"/>
        <v>0</v>
      </c>
      <c r="F10" s="34" t="e">
        <f t="shared" si="22"/>
        <v>#DIV/0!</v>
      </c>
      <c r="G10" s="34" t="e">
        <f t="shared" si="23"/>
        <v>#DIV/0!</v>
      </c>
      <c r="H10" s="34" t="e">
        <f t="shared" si="24"/>
        <v>#DIV/0!</v>
      </c>
      <c r="I10" s="34" t="e">
        <f>#REF!</f>
        <v>#REF!</v>
      </c>
      <c r="J10" s="34" t="e">
        <f>#REF!</f>
        <v>#REF!</v>
      </c>
      <c r="O10" s="36">
        <v>0</v>
      </c>
      <c r="P10" s="36">
        <f t="shared" si="7"/>
        <v>0</v>
      </c>
      <c r="Q10" s="36">
        <f t="shared" si="25"/>
        <v>0</v>
      </c>
      <c r="R10" s="49">
        <v>0</v>
      </c>
      <c r="S10" s="49"/>
      <c r="T10" s="52" t="s">
        <v>19</v>
      </c>
      <c r="U10" s="53"/>
      <c r="V10" s="54">
        <v>60</v>
      </c>
      <c r="W10" s="55"/>
    </row>
    <row r="11" spans="1:26" ht="31.5" x14ac:dyDescent="0.25">
      <c r="A11" s="4">
        <f t="shared" si="17"/>
        <v>0</v>
      </c>
      <c r="B11" s="4">
        <f t="shared" si="18"/>
        <v>0</v>
      </c>
      <c r="C11" s="4">
        <f t="shared" si="19"/>
        <v>0</v>
      </c>
      <c r="D11" s="4">
        <f t="shared" si="20"/>
        <v>0</v>
      </c>
      <c r="E11" s="5">
        <f t="shared" si="21"/>
        <v>0</v>
      </c>
      <c r="F11" s="8" t="e">
        <f t="shared" si="22"/>
        <v>#DIV/0!</v>
      </c>
      <c r="G11" s="8" t="e">
        <f t="shared" si="23"/>
        <v>#DIV/0!</v>
      </c>
      <c r="H11" s="8" t="e">
        <f t="shared" si="24"/>
        <v>#DIV/0!</v>
      </c>
      <c r="I11" s="4" t="e">
        <f>#REF!</f>
        <v>#REF!</v>
      </c>
      <c r="J11" s="4" t="e">
        <f>#REF!</f>
        <v>#REF!</v>
      </c>
      <c r="O11">
        <v>0</v>
      </c>
      <c r="P11">
        <f t="shared" si="7"/>
        <v>0</v>
      </c>
      <c r="Q11">
        <f t="shared" si="25"/>
        <v>0</v>
      </c>
      <c r="R11" s="2">
        <v>0</v>
      </c>
      <c r="S11" s="2"/>
      <c r="T11" s="18" t="s">
        <v>20</v>
      </c>
      <c r="U11" s="39"/>
      <c r="V11" s="40">
        <f>90*V8/V10</f>
        <v>0</v>
      </c>
      <c r="W11" s="21"/>
    </row>
    <row r="12" spans="1:26" ht="15.75" x14ac:dyDescent="0.25">
      <c r="A12" s="4">
        <f t="shared" si="17"/>
        <v>0</v>
      </c>
      <c r="B12" s="4">
        <f t="shared" si="18"/>
        <v>0</v>
      </c>
      <c r="C12" s="4">
        <f t="shared" si="19"/>
        <v>0</v>
      </c>
      <c r="D12" s="4">
        <f t="shared" si="20"/>
        <v>0</v>
      </c>
      <c r="E12" s="5">
        <f t="shared" si="21"/>
        <v>0</v>
      </c>
      <c r="F12" s="8" t="e">
        <f t="shared" si="22"/>
        <v>#DIV/0!</v>
      </c>
      <c r="G12" s="8" t="e">
        <f t="shared" si="23"/>
        <v>#DIV/0!</v>
      </c>
      <c r="H12" s="8" t="e">
        <f t="shared" si="24"/>
        <v>#DIV/0!</v>
      </c>
      <c r="I12" s="4" t="e">
        <f>#REF!</f>
        <v>#REF!</v>
      </c>
      <c r="J12" s="4" t="e">
        <f>#REF!</f>
        <v>#REF!</v>
      </c>
      <c r="O12">
        <v>0</v>
      </c>
      <c r="P12">
        <f t="shared" ref="P12" si="26">O12/1.2</f>
        <v>0</v>
      </c>
      <c r="Q12">
        <f t="shared" ref="Q12" si="27">P12/1.2</f>
        <v>0</v>
      </c>
      <c r="R12" s="2">
        <v>0</v>
      </c>
      <c r="S12" s="2"/>
      <c r="T12" s="20"/>
      <c r="U12" s="41"/>
      <c r="V12" s="42">
        <f>V11%</f>
        <v>0</v>
      </c>
      <c r="W12" s="22"/>
      <c r="Z12">
        <f>22000/1.4</f>
        <v>15714.285714285716</v>
      </c>
    </row>
    <row r="13" spans="1:26" ht="36.75" customHeight="1" x14ac:dyDescent="0.25">
      <c r="A13" s="57" t="s">
        <v>31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37"/>
      <c r="T13" s="20" t="s">
        <v>21</v>
      </c>
      <c r="U13" s="14"/>
      <c r="V13" s="13">
        <f>V7*V12</f>
        <v>0</v>
      </c>
      <c r="W13" s="19"/>
    </row>
    <row r="14" spans="1:26" ht="15.75" x14ac:dyDescent="0.25">
      <c r="A14" s="4">
        <f t="shared" ref="A14:A23" si="28">N14</f>
        <v>0</v>
      </c>
      <c r="B14" s="4">
        <f t="shared" ref="B14:B23" si="29">Q14</f>
        <v>0</v>
      </c>
      <c r="C14" s="4">
        <f>B14*1.2</f>
        <v>0</v>
      </c>
      <c r="D14" s="4">
        <f t="shared" ref="D14:D23" si="30">C14*1.2</f>
        <v>0</v>
      </c>
      <c r="E14" s="5">
        <f t="shared" ref="E14:E23" si="31">R14</f>
        <v>0</v>
      </c>
      <c r="F14" s="8" t="e">
        <f t="shared" ref="F14:F23" si="32">ROUND((E14/B14),0)</f>
        <v>#DIV/0!</v>
      </c>
      <c r="G14" s="8" t="e">
        <f t="shared" ref="G14:G23" si="33">ROUND((E14/C14),0)</f>
        <v>#DIV/0!</v>
      </c>
      <c r="H14" s="8" t="e">
        <f t="shared" ref="H14:H23" si="34">ROUND((E14/D14),0)</f>
        <v>#DIV/0!</v>
      </c>
      <c r="I14" s="4" t="e">
        <f>#REF!</f>
        <v>#REF!</v>
      </c>
      <c r="J14" s="4" t="e">
        <f>#REF!</f>
        <v>#REF!</v>
      </c>
      <c r="O14">
        <v>0</v>
      </c>
      <c r="P14">
        <f t="shared" ref="P14:Q23" si="35">O14/1.2</f>
        <v>0</v>
      </c>
      <c r="Q14">
        <f t="shared" si="35"/>
        <v>0</v>
      </c>
      <c r="R14" s="2">
        <v>0</v>
      </c>
      <c r="S14" s="2"/>
      <c r="T14" s="20" t="s">
        <v>22</v>
      </c>
      <c r="U14" s="14"/>
      <c r="V14" s="13">
        <f>V7-V13</f>
        <v>2800</v>
      </c>
      <c r="W14" s="19"/>
    </row>
    <row r="15" spans="1:26" ht="15.75" x14ac:dyDescent="0.25">
      <c r="A15" s="4">
        <f t="shared" si="28"/>
        <v>0</v>
      </c>
      <c r="B15" s="4">
        <f t="shared" si="29"/>
        <v>0</v>
      </c>
      <c r="C15" s="4">
        <f t="shared" ref="C15:C23" si="36">B15*1.2</f>
        <v>0</v>
      </c>
      <c r="D15" s="4">
        <f t="shared" si="30"/>
        <v>0</v>
      </c>
      <c r="E15" s="5">
        <f t="shared" si="31"/>
        <v>0</v>
      </c>
      <c r="F15" s="8" t="e">
        <f t="shared" si="32"/>
        <v>#DIV/0!</v>
      </c>
      <c r="G15" s="8" t="e">
        <f t="shared" si="33"/>
        <v>#DIV/0!</v>
      </c>
      <c r="H15" s="8" t="e">
        <f t="shared" si="34"/>
        <v>#DIV/0!</v>
      </c>
      <c r="I15" s="4" t="e">
        <f>#REF!</f>
        <v>#REF!</v>
      </c>
      <c r="J15" s="4" t="e">
        <f>#REF!</f>
        <v>#REF!</v>
      </c>
      <c r="O15">
        <v>0</v>
      </c>
      <c r="P15">
        <f t="shared" si="35"/>
        <v>0</v>
      </c>
      <c r="Q15">
        <f t="shared" si="35"/>
        <v>0</v>
      </c>
      <c r="R15" s="2">
        <v>0</v>
      </c>
      <c r="S15" s="2"/>
      <c r="T15" s="20" t="s">
        <v>15</v>
      </c>
      <c r="U15" s="14"/>
      <c r="V15" s="13">
        <f>V6</f>
        <v>7700</v>
      </c>
      <c r="W15" s="19"/>
    </row>
    <row r="16" spans="1:26" ht="15.75" x14ac:dyDescent="0.25">
      <c r="A16" s="4">
        <f t="shared" si="28"/>
        <v>0</v>
      </c>
      <c r="B16" s="4">
        <f t="shared" si="29"/>
        <v>0</v>
      </c>
      <c r="C16" s="4">
        <f t="shared" si="36"/>
        <v>0</v>
      </c>
      <c r="D16" s="4">
        <f t="shared" si="30"/>
        <v>0</v>
      </c>
      <c r="E16" s="5">
        <f t="shared" si="31"/>
        <v>0</v>
      </c>
      <c r="F16" s="8" t="e">
        <f t="shared" si="32"/>
        <v>#DIV/0!</v>
      </c>
      <c r="G16" s="8" t="e">
        <f t="shared" si="33"/>
        <v>#DIV/0!</v>
      </c>
      <c r="H16" s="8" t="e">
        <f t="shared" si="34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si="35"/>
        <v>0</v>
      </c>
      <c r="Q16">
        <f t="shared" si="35"/>
        <v>0</v>
      </c>
      <c r="R16" s="2">
        <v>0</v>
      </c>
      <c r="S16" s="2"/>
      <c r="T16" s="20"/>
      <c r="U16" s="14"/>
      <c r="V16" s="13"/>
      <c r="W16" s="19"/>
    </row>
    <row r="17" spans="1:27" ht="15.75" x14ac:dyDescent="0.25">
      <c r="A17" s="4">
        <f t="shared" si="28"/>
        <v>0</v>
      </c>
      <c r="B17" s="4">
        <f t="shared" si="29"/>
        <v>0</v>
      </c>
      <c r="C17" s="4">
        <f t="shared" si="36"/>
        <v>0</v>
      </c>
      <c r="D17" s="4">
        <f t="shared" si="30"/>
        <v>0</v>
      </c>
      <c r="E17" s="5">
        <f t="shared" si="31"/>
        <v>0</v>
      </c>
      <c r="F17" s="8" t="e">
        <f t="shared" si="32"/>
        <v>#DIV/0!</v>
      </c>
      <c r="G17" s="8" t="e">
        <f t="shared" si="33"/>
        <v>#DIV/0!</v>
      </c>
      <c r="H17" s="8" t="e">
        <f t="shared" si="34"/>
        <v>#DIV/0!</v>
      </c>
      <c r="I17" s="4" t="e">
        <f>#REF!</f>
        <v>#REF!</v>
      </c>
      <c r="J17" s="4" t="e">
        <f>#REF!</f>
        <v>#REF!</v>
      </c>
      <c r="O17">
        <v>0</v>
      </c>
      <c r="P17">
        <f t="shared" si="35"/>
        <v>0</v>
      </c>
      <c r="Q17">
        <f t="shared" si="35"/>
        <v>0</v>
      </c>
      <c r="R17" s="2">
        <v>0</v>
      </c>
      <c r="S17" s="2"/>
      <c r="T17" s="20" t="s">
        <v>23</v>
      </c>
      <c r="U17" s="14"/>
      <c r="V17" s="13">
        <f>V15+V14</f>
        <v>10500</v>
      </c>
      <c r="W17" s="19"/>
      <c r="Y17" s="4" t="s">
        <v>31</v>
      </c>
      <c r="Z17" s="48">
        <v>5101400</v>
      </c>
      <c r="AA17" s="4">
        <v>2021</v>
      </c>
    </row>
    <row r="18" spans="1:27" ht="15.75" x14ac:dyDescent="0.25">
      <c r="A18" s="4">
        <f t="shared" si="28"/>
        <v>0</v>
      </c>
      <c r="B18" s="4">
        <f t="shared" si="29"/>
        <v>0</v>
      </c>
      <c r="C18" s="4">
        <f t="shared" si="36"/>
        <v>0</v>
      </c>
      <c r="D18" s="4">
        <f t="shared" si="30"/>
        <v>0</v>
      </c>
      <c r="E18" s="5">
        <f t="shared" si="31"/>
        <v>0</v>
      </c>
      <c r="F18" s="8" t="e">
        <f t="shared" si="32"/>
        <v>#DIV/0!</v>
      </c>
      <c r="G18" s="8" t="e">
        <f t="shared" si="33"/>
        <v>#DIV/0!</v>
      </c>
      <c r="H18" s="8" t="e">
        <f t="shared" si="34"/>
        <v>#DIV/0!</v>
      </c>
      <c r="I18" s="4" t="e">
        <f>#REF!</f>
        <v>#REF!</v>
      </c>
      <c r="J18" s="4" t="e">
        <f>#REF!</f>
        <v>#REF!</v>
      </c>
      <c r="O18">
        <v>0</v>
      </c>
      <c r="P18">
        <f t="shared" si="35"/>
        <v>0</v>
      </c>
      <c r="Q18">
        <f t="shared" si="35"/>
        <v>0</v>
      </c>
      <c r="R18" s="2">
        <v>0</v>
      </c>
      <c r="S18" s="2"/>
      <c r="T18" s="20"/>
      <c r="U18" s="39"/>
      <c r="V18" s="40"/>
      <c r="W18" s="21"/>
    </row>
    <row r="19" spans="1:27" ht="15.75" x14ac:dyDescent="0.25">
      <c r="A19" s="4">
        <f t="shared" si="28"/>
        <v>0</v>
      </c>
      <c r="B19" s="4">
        <f t="shared" si="29"/>
        <v>0</v>
      </c>
      <c r="C19" s="4">
        <f t="shared" si="36"/>
        <v>0</v>
      </c>
      <c r="D19" s="4">
        <f t="shared" si="30"/>
        <v>0</v>
      </c>
      <c r="E19" s="5">
        <f t="shared" si="31"/>
        <v>0</v>
      </c>
      <c r="F19" s="8" t="e">
        <f t="shared" si="32"/>
        <v>#DIV/0!</v>
      </c>
      <c r="G19" s="8" t="e">
        <f t="shared" si="33"/>
        <v>#DIV/0!</v>
      </c>
      <c r="H19" s="8" t="e">
        <f t="shared" si="34"/>
        <v>#DIV/0!</v>
      </c>
      <c r="I19" s="4" t="e">
        <f>#REF!</f>
        <v>#REF!</v>
      </c>
      <c r="J19" s="4" t="e">
        <f>#REF!</f>
        <v>#REF!</v>
      </c>
      <c r="O19">
        <v>0</v>
      </c>
      <c r="P19">
        <f t="shared" si="35"/>
        <v>0</v>
      </c>
      <c r="Q19">
        <f t="shared" si="35"/>
        <v>0</v>
      </c>
      <c r="R19" s="2">
        <v>0</v>
      </c>
      <c r="S19" s="2"/>
      <c r="T19" s="23" t="s">
        <v>36</v>
      </c>
      <c r="U19" s="43"/>
      <c r="V19" s="40">
        <v>527</v>
      </c>
      <c r="W19" s="21" t="s">
        <v>33</v>
      </c>
    </row>
    <row r="20" spans="1:27" ht="15.75" x14ac:dyDescent="0.25">
      <c r="A20" s="4">
        <f t="shared" si="28"/>
        <v>0</v>
      </c>
      <c r="B20" s="4">
        <f t="shared" si="29"/>
        <v>0</v>
      </c>
      <c r="C20" s="4">
        <f t="shared" si="36"/>
        <v>0</v>
      </c>
      <c r="D20" s="4">
        <f t="shared" si="30"/>
        <v>0</v>
      </c>
      <c r="E20" s="5">
        <f t="shared" si="31"/>
        <v>0</v>
      </c>
      <c r="F20" s="8" t="e">
        <f t="shared" si="32"/>
        <v>#DIV/0!</v>
      </c>
      <c r="G20" s="8" t="e">
        <f t="shared" si="33"/>
        <v>#DIV/0!</v>
      </c>
      <c r="H20" s="8" t="e">
        <f t="shared" si="34"/>
        <v>#DIV/0!</v>
      </c>
      <c r="I20" s="4" t="e">
        <f>#REF!</f>
        <v>#REF!</v>
      </c>
      <c r="J20" s="4" t="e">
        <f>#REF!</f>
        <v>#REF!</v>
      </c>
      <c r="O20">
        <v>0</v>
      </c>
      <c r="P20">
        <f t="shared" si="35"/>
        <v>0</v>
      </c>
      <c r="Q20">
        <f t="shared" si="35"/>
        <v>0</v>
      </c>
      <c r="R20" s="2">
        <v>0</v>
      </c>
      <c r="S20" s="2"/>
      <c r="T20" s="23" t="s">
        <v>29</v>
      </c>
      <c r="U20" s="43"/>
      <c r="V20" s="44">
        <f>V17*V19+W21</f>
        <v>5533500</v>
      </c>
      <c r="W20" s="24"/>
    </row>
    <row r="21" spans="1:27" ht="15.75" x14ac:dyDescent="0.25">
      <c r="A21" s="4">
        <f t="shared" si="28"/>
        <v>0</v>
      </c>
      <c r="B21" s="4">
        <f t="shared" si="29"/>
        <v>0</v>
      </c>
      <c r="C21" s="4">
        <f t="shared" si="36"/>
        <v>0</v>
      </c>
      <c r="D21" s="4">
        <f t="shared" si="30"/>
        <v>0</v>
      </c>
      <c r="E21" s="5">
        <f t="shared" si="31"/>
        <v>0</v>
      </c>
      <c r="F21" s="8" t="e">
        <f t="shared" si="32"/>
        <v>#DIV/0!</v>
      </c>
      <c r="G21" s="8" t="e">
        <f t="shared" si="33"/>
        <v>#DIV/0!</v>
      </c>
      <c r="H21" s="8" t="e">
        <f t="shared" si="34"/>
        <v>#DIV/0!</v>
      </c>
      <c r="I21" s="4" t="e">
        <f>#REF!</f>
        <v>#REF!</v>
      </c>
      <c r="J21" s="4" t="e">
        <f>#REF!</f>
        <v>#REF!</v>
      </c>
      <c r="O21">
        <v>0</v>
      </c>
      <c r="P21">
        <f t="shared" si="35"/>
        <v>0</v>
      </c>
      <c r="Q21">
        <f t="shared" si="35"/>
        <v>0</v>
      </c>
      <c r="R21" s="2">
        <v>0</v>
      </c>
      <c r="S21" s="2"/>
      <c r="T21" s="23" t="s">
        <v>35</v>
      </c>
      <c r="U21" s="45"/>
      <c r="V21" s="13"/>
      <c r="W21" s="25"/>
      <c r="Z21">
        <v>430</v>
      </c>
    </row>
    <row r="22" spans="1:27" ht="15.75" x14ac:dyDescent="0.25">
      <c r="A22" s="4">
        <f t="shared" si="28"/>
        <v>0</v>
      </c>
      <c r="B22" s="4">
        <f t="shared" si="29"/>
        <v>0</v>
      </c>
      <c r="C22" s="4">
        <f t="shared" si="36"/>
        <v>0</v>
      </c>
      <c r="D22" s="4">
        <f t="shared" si="30"/>
        <v>0</v>
      </c>
      <c r="E22" s="5">
        <f t="shared" si="31"/>
        <v>0</v>
      </c>
      <c r="F22" s="8" t="e">
        <f t="shared" si="32"/>
        <v>#DIV/0!</v>
      </c>
      <c r="G22" s="8" t="e">
        <f t="shared" si="33"/>
        <v>#DIV/0!</v>
      </c>
      <c r="H22" s="8" t="e">
        <f t="shared" si="34"/>
        <v>#DIV/0!</v>
      </c>
      <c r="I22" s="4" t="e">
        <f>#REF!</f>
        <v>#REF!</v>
      </c>
      <c r="J22" s="4" t="e">
        <f>#REF!</f>
        <v>#REF!</v>
      </c>
      <c r="O22">
        <v>0</v>
      </c>
      <c r="P22">
        <f t="shared" si="35"/>
        <v>0</v>
      </c>
      <c r="Q22">
        <f t="shared" si="35"/>
        <v>0</v>
      </c>
      <c r="R22" s="2">
        <v>0</v>
      </c>
      <c r="S22" s="2"/>
      <c r="T22" s="26" t="s">
        <v>32</v>
      </c>
      <c r="U22" s="45"/>
      <c r="V22" s="13">
        <f>V20+V21</f>
        <v>5533500</v>
      </c>
      <c r="W22" s="27"/>
      <c r="Z22">
        <v>97</v>
      </c>
    </row>
    <row r="23" spans="1:27" ht="15.75" x14ac:dyDescent="0.25">
      <c r="A23" s="4">
        <f t="shared" si="28"/>
        <v>0</v>
      </c>
      <c r="B23" s="4">
        <f t="shared" si="29"/>
        <v>0</v>
      </c>
      <c r="C23" s="4">
        <f t="shared" si="36"/>
        <v>0</v>
      </c>
      <c r="D23" s="4">
        <f t="shared" si="30"/>
        <v>0</v>
      </c>
      <c r="E23" s="5">
        <f t="shared" si="31"/>
        <v>0</v>
      </c>
      <c r="F23" s="8" t="e">
        <f t="shared" si="32"/>
        <v>#DIV/0!</v>
      </c>
      <c r="G23" s="8" t="e">
        <f t="shared" si="33"/>
        <v>#DIV/0!</v>
      </c>
      <c r="H23" s="8" t="e">
        <f t="shared" si="34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si="35"/>
        <v>0</v>
      </c>
      <c r="Q23">
        <f t="shared" si="35"/>
        <v>0</v>
      </c>
      <c r="R23" s="2">
        <v>0</v>
      </c>
      <c r="S23" s="2"/>
      <c r="T23" s="23" t="s">
        <v>24</v>
      </c>
      <c r="U23" s="43"/>
      <c r="V23" s="44">
        <f>V22*0.9</f>
        <v>4980150</v>
      </c>
      <c r="W23" s="21"/>
      <c r="Z23" s="6">
        <f>Z21+Z22</f>
        <v>527</v>
      </c>
    </row>
    <row r="24" spans="1:27" ht="15.75" x14ac:dyDescent="0.25">
      <c r="T24" s="23" t="s">
        <v>25</v>
      </c>
      <c r="U24" s="43"/>
      <c r="V24" s="44">
        <f>V22*0.8</f>
        <v>4426800</v>
      </c>
      <c r="W24" s="27"/>
    </row>
    <row r="25" spans="1:27" ht="38.25" customHeight="1" x14ac:dyDescent="0.25">
      <c r="T25" s="23" t="s">
        <v>26</v>
      </c>
      <c r="U25" s="43"/>
      <c r="V25" s="44">
        <f>V5*V19</f>
        <v>1475600</v>
      </c>
      <c r="W25" s="28"/>
    </row>
    <row r="26" spans="1:27" ht="15.75" x14ac:dyDescent="0.25">
      <c r="T26" s="20" t="s">
        <v>27</v>
      </c>
      <c r="U26" s="39"/>
      <c r="V26" s="46"/>
      <c r="W26" s="27"/>
    </row>
    <row r="27" spans="1:27" ht="15.75" x14ac:dyDescent="0.25">
      <c r="G27" s="6"/>
      <c r="H27" s="6"/>
      <c r="T27" s="29" t="s">
        <v>28</v>
      </c>
      <c r="U27" s="46"/>
      <c r="V27" s="47">
        <f>V20*0.03/12</f>
        <v>13833.75</v>
      </c>
      <c r="W27" s="30"/>
    </row>
    <row r="28" spans="1:27" ht="15.75" thickBot="1" x14ac:dyDescent="0.3">
      <c r="T28" s="31"/>
      <c r="U28" s="32"/>
      <c r="V28" s="32"/>
      <c r="W28" s="33"/>
    </row>
    <row r="31" spans="1:27" ht="39" customHeight="1" x14ac:dyDescent="0.25">
      <c r="P31" s="58"/>
      <c r="Q31" s="58"/>
      <c r="R31" s="58"/>
      <c r="S31" s="38"/>
    </row>
    <row r="32" spans="1:27" x14ac:dyDescent="0.25">
      <c r="Q32" s="4"/>
      <c r="R32" s="4"/>
      <c r="S32" s="4"/>
    </row>
    <row r="33" spans="15:19" x14ac:dyDescent="0.25">
      <c r="P33" s="11"/>
      <c r="Q33" s="11"/>
      <c r="R33" s="11"/>
      <c r="S33" s="11"/>
    </row>
    <row r="34" spans="15:19" x14ac:dyDescent="0.25">
      <c r="R34" s="12"/>
      <c r="S34" s="12"/>
    </row>
    <row r="35" spans="15:19" x14ac:dyDescent="0.25">
      <c r="R35" s="6"/>
      <c r="S35" s="6"/>
    </row>
    <row r="36" spans="15:19" x14ac:dyDescent="0.25">
      <c r="R36" s="6"/>
      <c r="S36" s="6"/>
    </row>
    <row r="37" spans="15:19" x14ac:dyDescent="0.25">
      <c r="R37" s="6"/>
      <c r="S37" s="6"/>
    </row>
    <row r="40" spans="15:19" x14ac:dyDescent="0.25">
      <c r="P40" s="10"/>
    </row>
    <row r="42" spans="15:19" ht="23.25" customHeight="1" x14ac:dyDescent="0.25">
      <c r="P42" s="4"/>
      <c r="Q42" s="4"/>
      <c r="R42" s="4"/>
      <c r="S42" s="4"/>
    </row>
    <row r="43" spans="15:19" x14ac:dyDescent="0.25">
      <c r="O43" s="9"/>
      <c r="P43" s="9"/>
      <c r="Q43" s="9"/>
      <c r="R43" s="9"/>
      <c r="S43" s="9"/>
    </row>
  </sheetData>
  <mergeCells count="3">
    <mergeCell ref="A13:R13"/>
    <mergeCell ref="A2:R2"/>
    <mergeCell ref="P31:R3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2023-12-27T06:27:44Z</dcterms:modified>
</cp:coreProperties>
</file>