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nish Lalitkumar Mehta\"/>
    </mc:Choice>
  </mc:AlternateContent>
  <xr:revisionPtr revIDLastSave="0" documentId="13_ncr:1_{2FAA8348-F1CF-4064-A154-FCAB59E7228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6" i="4" l="1"/>
  <c r="Q9" i="4"/>
  <c r="Q8" i="4"/>
  <c r="Q7" i="4"/>
  <c r="H31" i="4"/>
  <c r="Q19" i="4"/>
  <c r="Q18" i="4"/>
  <c r="H21" i="4"/>
  <c r="I20" i="4"/>
  <c r="I19" i="4"/>
  <c r="I18" i="4"/>
  <c r="C10" i="4" l="1"/>
  <c r="C11" i="4"/>
  <c r="C12" i="4"/>
  <c r="C13" i="4"/>
  <c r="C14" i="4"/>
  <c r="C15" i="4"/>
  <c r="C16" i="4"/>
  <c r="C17" i="4"/>
  <c r="H23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<sst xmlns="http://schemas.openxmlformats.org/spreadsheetml/2006/main" count="37" uniqueCount="31">
  <si>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</si>
  <si>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</si>
  <si>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</si>
  <si>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</si>
  <si>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</si>
  <si>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</si>
  <si>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</si>
  <si>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</si>
  <si>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</si>
  <si>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</si>
  <si>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</si>
  <si>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</si>
  <si>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</si>
  <si>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</si>
  <si>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Deck</t>
  </si>
  <si>
    <t>rate</t>
  </si>
  <si>
    <t>fmv</t>
  </si>
  <si>
    <t>Flooor</t>
  </si>
  <si>
    <t>f. no. 1802, 18 floor, runwal garden phase 1</t>
  </si>
  <si>
    <t>2 car parking</t>
  </si>
  <si>
    <t>utility area</t>
  </si>
  <si>
    <t>bua</t>
  </si>
  <si>
    <t>agreemtn  - 10.02.20</t>
  </si>
  <si>
    <t>av</t>
  </si>
  <si>
    <t>sd</t>
  </si>
  <si>
    <t>rd</t>
  </si>
  <si>
    <t>bv</t>
  </si>
  <si>
    <t>runwal garden</t>
  </si>
  <si>
    <t>07.12.23</t>
  </si>
  <si>
    <t>oc - 2022</t>
  </si>
  <si>
    <t>incl  2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</si>
</sst>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20414</xdr:colOff>
      <xdr:row>31</xdr:row>
      <xdr:rowOff>105587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1F4F4F-9340-4CC7-ADA1-E7F23AA67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774014" cy="58205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553803</xdr:colOff>
      <xdr:row>41</xdr:row>
      <xdr:rowOff>143826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A33473-4840-4FC6-9BF0-EB564707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697803" cy="68113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296592</xdr:colOff>
      <xdr:row>34</xdr:row>
      <xdr:rowOff>181878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399221-1181-4E72-BB02-6737F3F8C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40592" cy="6468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420435</xdr:colOff>
      <xdr:row>35</xdr:row>
      <xdr:rowOff>857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6DA584-E024-4638-9C57-9ABDF773E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64435" cy="61444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4857A6-4D0E-4980-A660-AE674E243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6" sqref="P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17</v>
      </c>
    </row>
    <row r="2" spans="1:21" x14ac:dyDescent="0.25">
      <c r="A2" s="4">
        <f t="shared" ref="A2:A15" si="0">N2</f>
        <v>0</v>
      </c>
      <c r="B2" s="4">
        <f t="shared" ref="B2:B15" si="1">Q2</f>
        <v>908</v>
      </c>
      <c r="C2" s="4">
        <f>B2*1.1</f>
        <v>998.80000000000007</v>
      </c>
      <c r="D2" s="4">
        <f t="shared" ref="D2:D13" si="2">C2*1.2</f>
        <v>1198.56</v>
      </c>
      <c r="E2" s="15">
        <f t="shared" ref="E2:E13" si="3">R2</f>
        <v>8260000</v>
      </c>
      <c r="F2" s="9">
        <f t="shared" ref="F2:F13" si="4">ROUND((E2/B2),0)</f>
        <v>9097</v>
      </c>
      <c r="G2" s="9">
        <f t="shared" ref="G2:G13" si="5">ROUND((E2/C2),0)</f>
        <v>8270</v>
      </c>
      <c r="H2" s="9">
        <f t="shared" ref="H2:H13" si="6">ROUND((E2/D2),0)</f>
        <v>6892</v>
      </c>
      <c r="I2" s="9" t="e">
        <f>#REF!</f>
        <v>#REF!</v>
      </c>
      <c r="J2" s="4" t="str">
        <f t="shared" ref="J2:J13" si="7">S2</f>
        <v>runwal garden</v>
      </c>
      <c r="O2">
        <v>0</v>
      </c>
      <c r="P2">
        <f t="shared" ref="P2:P12" si="8">O2/1.2</f>
        <v>0</v>
      </c>
      <c r="Q2">
        <v>908</v>
      </c>
      <c r="R2" s="2">
        <v>8260000</v>
      </c>
      <c r="S2" s="7" t="s">
        <v>27</v>
      </c>
      <c r="T2" s="7"/>
    </row>
    <row r="3" spans="1:21" x14ac:dyDescent="0.25">
      <c r="A3" s="4">
        <f t="shared" si="0"/>
        <v>0</v>
      </c>
      <c r="B3" s="4">
        <f t="shared" si="1"/>
        <v>908</v>
      </c>
      <c r="C3" s="4">
        <f t="shared" ref="C3:C17" si="9">B3*1.1</f>
        <v>998.80000000000007</v>
      </c>
      <c r="D3" s="4">
        <f t="shared" si="2"/>
        <v>1198.56</v>
      </c>
      <c r="E3" s="15">
        <f t="shared" si="3"/>
        <v>11200000</v>
      </c>
      <c r="F3" s="14">
        <f t="shared" si="4"/>
        <v>12335</v>
      </c>
      <c r="G3" s="9">
        <f t="shared" si="5"/>
        <v>11213</v>
      </c>
      <c r="H3" s="9">
        <f t="shared" si="6"/>
        <v>9345</v>
      </c>
      <c r="I3" s="9" t="e">
        <f>#REF!</f>
        <v>#REF!</v>
      </c>
      <c r="J3" s="4" t="str">
        <f t="shared" si="7"/>
        <v>runwal garden</v>
      </c>
      <c r="O3">
        <v>0</v>
      </c>
      <c r="P3">
        <f t="shared" si="8"/>
        <v>0</v>
      </c>
      <c r="Q3">
        <v>908</v>
      </c>
      <c r="R3" s="2">
        <v>11200000</v>
      </c>
      <c r="S3" s="7" t="s">
        <v>27</v>
      </c>
      <c r="T3" s="7"/>
    </row>
    <row r="4" spans="1:21" x14ac:dyDescent="0.25">
      <c r="A4" s="4">
        <f t="shared" si="0"/>
        <v>0</v>
      </c>
      <c r="B4" s="4">
        <f t="shared" si="1"/>
        <v>908</v>
      </c>
      <c r="C4" s="4">
        <f t="shared" si="9"/>
        <v>998.80000000000007</v>
      </c>
      <c r="D4" s="4">
        <f t="shared" si="2"/>
        <v>1198.56</v>
      </c>
      <c r="E4" s="15">
        <f t="shared" si="3"/>
        <v>10200000</v>
      </c>
      <c r="F4" s="9">
        <f t="shared" si="4"/>
        <v>11233</v>
      </c>
      <c r="G4" s="9">
        <f t="shared" si="5"/>
        <v>10212</v>
      </c>
      <c r="H4" s="9">
        <f t="shared" si="6"/>
        <v>8510</v>
      </c>
      <c r="I4" s="9" t="e">
        <f>#REF!</f>
        <v>#REF!</v>
      </c>
      <c r="J4" s="4" t="str">
        <f t="shared" si="7"/>
        <v>runwal garden</v>
      </c>
      <c r="O4">
        <v>0</v>
      </c>
      <c r="P4">
        <f t="shared" si="8"/>
        <v>0</v>
      </c>
      <c r="Q4">
        <v>908</v>
      </c>
      <c r="R4" s="2">
        <v>10200000</v>
      </c>
      <c r="S4" s="7" t="s">
        <v>27</v>
      </c>
      <c r="T4" s="7"/>
    </row>
    <row r="5" spans="1:21" x14ac:dyDescent="0.25">
      <c r="A5" s="4">
        <f t="shared" si="0"/>
        <v>0</v>
      </c>
      <c r="B5" s="4">
        <f t="shared" si="1"/>
        <v>908</v>
      </c>
      <c r="C5" s="4">
        <f t="shared" si="9"/>
        <v>998.80000000000007</v>
      </c>
      <c r="D5" s="4">
        <f t="shared" si="2"/>
        <v>1198.56</v>
      </c>
      <c r="E5" s="15">
        <f t="shared" si="3"/>
        <v>11400000</v>
      </c>
      <c r="F5" s="14">
        <f t="shared" si="4"/>
        <v>12555</v>
      </c>
      <c r="G5" s="9">
        <f t="shared" si="5"/>
        <v>11414</v>
      </c>
      <c r="H5" s="9">
        <f t="shared" si="6"/>
        <v>9511</v>
      </c>
      <c r="I5" s="9" t="e">
        <f>#REF!</f>
        <v>#REF!</v>
      </c>
      <c r="J5" s="4" t="str">
        <f t="shared" si="7"/>
        <v>runwal garden</v>
      </c>
      <c r="O5">
        <v>0</v>
      </c>
      <c r="P5">
        <f t="shared" si="8"/>
        <v>0</v>
      </c>
      <c r="Q5">
        <v>908</v>
      </c>
      <c r="R5" s="2">
        <v>11400000</v>
      </c>
      <c r="S5" s="7" t="s">
        <v>27</v>
      </c>
      <c r="T5" s="7"/>
    </row>
    <row r="6" spans="1:21" x14ac:dyDescent="0.25">
      <c r="A6" s="4">
        <f t="shared" si="0"/>
        <v>0</v>
      </c>
      <c r="B6" s="4">
        <f t="shared" si="1"/>
        <v>907</v>
      </c>
      <c r="C6" s="4">
        <f t="shared" si="9"/>
        <v>997.7</v>
      </c>
      <c r="D6" s="4">
        <f t="shared" si="2"/>
        <v>1197.24</v>
      </c>
      <c r="E6" s="15">
        <f t="shared" si="3"/>
        <v>9698000</v>
      </c>
      <c r="F6" s="14">
        <f t="shared" si="4"/>
        <v>10692</v>
      </c>
      <c r="G6" s="9">
        <f t="shared" si="5"/>
        <v>9720</v>
      </c>
      <c r="H6" s="9">
        <f t="shared" si="6"/>
        <v>8100</v>
      </c>
      <c r="I6" s="9" t="e">
        <f>#REF!</f>
        <v>#REF!</v>
      </c>
      <c r="J6" s="4" t="str">
        <f t="shared" si="7"/>
        <v>07.12.23</v>
      </c>
      <c r="O6">
        <v>0</v>
      </c>
      <c r="P6">
        <f t="shared" si="8"/>
        <v>0</v>
      </c>
      <c r="Q6">
        <v>907</v>
      </c>
      <c r="R6" s="2">
        <f>9250000+418000+30000</f>
        <v>9698000</v>
      </c>
      <c r="S6" s="7" t="s">
        <v>28</v>
      </c>
      <c r="T6" s="7"/>
    </row>
    <row r="7" spans="1:21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9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9" si="10">P7/1.2</f>
        <v>0</v>
      </c>
      <c r="R7" s="2">
        <v>0</v>
      </c>
      <c r="S7" s="7"/>
      <c r="T7" s="7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9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7"/>
      <c r="T8" s="7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9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7"/>
      <c r="T9" s="7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1">P10/1.2</f>
        <v>0</v>
      </c>
      <c r="R10" s="2">
        <v>0</v>
      </c>
      <c r="S10" s="7"/>
      <c r="T10" s="7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7"/>
      <c r="T11" s="7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7"/>
      <c r="T12" s="7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7"/>
      <c r="T13" s="7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5">
        <f t="shared" ref="E14:E15" si="15">R14</f>
        <v>0</v>
      </c>
      <c r="F14" s="9" t="e">
        <f t="shared" ref="F14:F15" si="16">ROUND((E14/B14),0)</f>
        <v>#DIV/0!</v>
      </c>
      <c r="G14" s="9" t="e">
        <f t="shared" ref="G14:G15" si="17">ROUND((E14/C14),0)</f>
        <v>#DIV/0!</v>
      </c>
      <c r="H14" s="9" t="e">
        <f t="shared" ref="H14:H15" si="18">ROUND((E14/D14),0)</f>
        <v>#DIV/0!</v>
      </c>
      <c r="I14" s="9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7"/>
      <c r="T14" s="7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15">
        <f t="shared" si="15"/>
        <v>0</v>
      </c>
      <c r="F15" s="9" t="e">
        <f t="shared" si="16"/>
        <v>#DIV/0!</v>
      </c>
      <c r="G15" s="9" t="e">
        <f t="shared" si="17"/>
        <v>#DIV/0!</v>
      </c>
      <c r="H15" s="9" t="e">
        <f t="shared" si="18"/>
        <v>#DIV/0!</v>
      </c>
      <c r="I15" s="9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7"/>
      <c r="T15" s="7"/>
    </row>
    <row r="16" spans="1:21" x14ac:dyDescent="0.25">
      <c r="C16" s="4">
        <f t="shared" si="9"/>
        <v>0</v>
      </c>
    </row>
    <row r="17" spans="3:24" x14ac:dyDescent="0.25">
      <c r="C17" s="4">
        <f t="shared" si="9"/>
        <v>0</v>
      </c>
      <c r="G17" t="s">
        <v>18</v>
      </c>
    </row>
    <row r="18" spans="3:24" x14ac:dyDescent="0.25">
      <c r="G18" t="s">
        <v>13</v>
      </c>
      <c r="H18">
        <v>856</v>
      </c>
      <c r="I18">
        <f>79.55*10.764</f>
        <v>856.2761999999999</v>
      </c>
      <c r="O18" t="s">
        <v>21</v>
      </c>
      <c r="Q18">
        <f>87.505*10.764</f>
        <v>941.90381999999988</v>
      </c>
    </row>
    <row r="19" spans="3:24" x14ac:dyDescent="0.25">
      <c r="G19" t="s">
        <v>14</v>
      </c>
      <c r="H19">
        <v>34</v>
      </c>
      <c r="I19">
        <f>3.18*10.764</f>
        <v>34.229520000000001</v>
      </c>
      <c r="J19" t="s">
        <v>19</v>
      </c>
      <c r="Q19">
        <f>Q18/H18</f>
        <v>1.1003549299065418</v>
      </c>
    </row>
    <row r="20" spans="3:24" x14ac:dyDescent="0.25">
      <c r="G20" t="s">
        <v>20</v>
      </c>
      <c r="H20">
        <v>17</v>
      </c>
      <c r="I20">
        <f>1.6*10.764</f>
        <v>17.2224</v>
      </c>
    </row>
    <row r="21" spans="3:24" x14ac:dyDescent="0.25">
      <c r="H21">
        <f>H20+H19+H18</f>
        <v>907</v>
      </c>
    </row>
    <row r="22" spans="3:24" x14ac:dyDescent="0.25">
      <c r="G22" s="5" t="s">
        <v>15</v>
      </c>
      <c r="H22" s="5">
        <v>11600</v>
      </c>
      <c r="I22" t="s">
        <v>30</v>
      </c>
      <c r="J22" t="s">
        <v>29</v>
      </c>
    </row>
    <row r="23" spans="3:24" x14ac:dyDescent="0.25">
      <c r="G23" t="s">
        <v>16</v>
      </c>
      <c r="H23">
        <f>H22*H21</f>
        <v>10521200</v>
      </c>
    </row>
    <row r="24" spans="3:24" x14ac:dyDescent="0.25">
      <c r="P24" s="10"/>
      <c r="Q24" s="10"/>
      <c r="R24" s="12"/>
      <c r="T24" s="10"/>
      <c r="U24" s="10"/>
      <c r="V24" s="10"/>
      <c r="W24" s="10"/>
      <c r="X24" s="10"/>
    </row>
    <row r="25" spans="3:24" x14ac:dyDescent="0.25">
      <c r="P25" s="10"/>
      <c r="Q25" s="13"/>
      <c r="R25" s="13"/>
      <c r="T25" s="13"/>
      <c r="U25" s="13"/>
      <c r="V25" s="10"/>
      <c r="W25" s="10"/>
      <c r="X25" s="10"/>
    </row>
    <row r="26" spans="3:24" x14ac:dyDescent="0.25">
      <c r="P26" s="10"/>
      <c r="Q26" s="10"/>
      <c r="R26" s="10"/>
      <c r="T26" s="10"/>
      <c r="U26" s="10"/>
      <c r="V26" s="10"/>
      <c r="W26" s="10"/>
      <c r="X26" s="10"/>
    </row>
    <row r="27" spans="3:24" x14ac:dyDescent="0.25">
      <c r="G27" t="s">
        <v>22</v>
      </c>
      <c r="P27" s="10"/>
      <c r="Q27" s="10"/>
      <c r="R27" s="10"/>
      <c r="T27" s="10"/>
      <c r="U27" s="10"/>
      <c r="V27" s="10"/>
      <c r="W27" s="10"/>
      <c r="X27" s="10"/>
    </row>
    <row r="28" spans="3:24" x14ac:dyDescent="0.25">
      <c r="G28" t="s">
        <v>23</v>
      </c>
      <c r="H28">
        <v>7670500</v>
      </c>
      <c r="P28" s="10"/>
      <c r="Q28" s="10"/>
      <c r="R28" s="11"/>
      <c r="T28" s="11"/>
      <c r="U28" s="11"/>
      <c r="V28" s="10"/>
      <c r="W28" s="10"/>
      <c r="X28" s="10"/>
    </row>
    <row r="29" spans="3:24" x14ac:dyDescent="0.25">
      <c r="G29" t="s">
        <v>24</v>
      </c>
      <c r="H29">
        <v>345300</v>
      </c>
      <c r="P29" s="10"/>
      <c r="Q29" s="10"/>
      <c r="R29" s="10"/>
      <c r="T29" s="10"/>
      <c r="U29" s="10"/>
      <c r="V29" s="10"/>
      <c r="W29" s="10"/>
      <c r="X29" s="10"/>
    </row>
    <row r="30" spans="3:24" x14ac:dyDescent="0.25">
      <c r="G30" t="s">
        <v>25</v>
      </c>
      <c r="H30">
        <v>30000</v>
      </c>
      <c r="P30" s="10"/>
      <c r="Q30" s="10"/>
      <c r="R30" s="10"/>
      <c r="T30" s="10"/>
      <c r="U30" s="10"/>
      <c r="V30" s="10"/>
      <c r="W30" s="10"/>
      <c r="X30" s="10"/>
    </row>
    <row r="31" spans="3:24" x14ac:dyDescent="0.25">
      <c r="G31" t="s">
        <v>26</v>
      </c>
      <c r="H31">
        <f>H30+H29+H28</f>
        <v>8045800</v>
      </c>
      <c r="P31" s="10"/>
      <c r="Q31" s="10"/>
      <c r="R31" s="10"/>
      <c r="T31" s="10"/>
      <c r="U31" s="10"/>
      <c r="V31" s="10"/>
      <c r="W31" s="10"/>
      <c r="X31" s="10"/>
    </row>
    <row r="32" spans="3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K34" sqref="K3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2023-12-27T11:28:11Z</dcterms:modified>
</cp:coreProperties>
</file>