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RACPC Ghatkopar\Amol Pawar\"/>
    </mc:Choice>
  </mc:AlternateContent>
  <xr:revisionPtr revIDLastSave="0" documentId="13_ncr:1_{5A50D080-784F-41C5-854E-597C3654C9BD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" i="25" l="1"/>
  <c r="C4" i="25"/>
  <c r="C3" i="25"/>
  <c r="P2" i="4"/>
  <c r="Q3" i="4"/>
  <c r="B3" i="4" s="1"/>
  <c r="C3" i="4" s="1"/>
  <c r="D3" i="4" s="1"/>
  <c r="P4" i="4"/>
  <c r="Q5" i="4"/>
  <c r="Q6" i="4"/>
  <c r="B6" i="4" s="1"/>
  <c r="C6" i="4" s="1"/>
  <c r="Q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<sst xmlns="http://schemas.openxmlformats.org/spreadsheetml/2006/main" count="126" uniqueCount="85">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</sst>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440168</xdr:colOff>
      <xdr:row>47</xdr:row>
      <xdr:rowOff>1212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B57AAD-D060-B2EA-DD33-10170A177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60968" cy="8688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145277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E8F263-1147-0FF7-8652-799FC4A18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14077" cy="8811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173856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169C7B-7BAC-C503-EFA2-B031B3BCB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42656" cy="8821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107002</xdr:colOff>
      <xdr:row>49</xdr:row>
      <xdr:rowOff>77440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5449A8-DC1D-0D51-29DD-12A46B0A6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956602" cy="8888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326107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2258E5-B2E0-A624-DD12-1BDF5A1C9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75707" cy="89261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459476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B3A173-D447-3E37-6928-92EF9ECD3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09076" cy="8935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29" sqref="K2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253664.33900000001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283064.33900000004</v>
      </c>
      <c r="D9" s="63" t="s">
        <v>62</v>
      </c>
      <c r="E9" s="64">
        <f>C9/10.764</f>
        <v>26297.318747677447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2002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21</v>
      </c>
      <c r="D13" s="70">
        <f>D12-C13</f>
        <v>79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G31" sqref="G3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10300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7800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21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39</v>
      </c>
      <c r="D8" s="26">
        <v>2002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31.5</v>
      </c>
      <c r="D10" s="26"/>
      <c r="F10" s="19"/>
    </row>
    <row r="11" spans="1:6" x14ac:dyDescent="0.25">
      <c r="A11" s="16"/>
      <c r="B11" s="27"/>
      <c r="C11" s="28">
        <f>C10%</f>
        <v>0.315</v>
      </c>
      <c r="D11" s="28"/>
      <c r="F11" s="19"/>
    </row>
    <row r="12" spans="1:6" x14ac:dyDescent="0.25">
      <c r="A12" s="16" t="s">
        <v>21</v>
      </c>
      <c r="B12" s="20"/>
      <c r="C12" s="21">
        <f>C6*C11</f>
        <v>787.5</v>
      </c>
      <c r="D12" s="24"/>
      <c r="F12" s="19"/>
    </row>
    <row r="13" spans="1:6" x14ac:dyDescent="0.25">
      <c r="A13" s="16" t="s">
        <v>22</v>
      </c>
      <c r="B13" s="20"/>
      <c r="C13" s="21">
        <f>C6-C12</f>
        <v>1712.5</v>
      </c>
      <c r="D13" s="24"/>
      <c r="F13" s="19"/>
    </row>
    <row r="14" spans="1:6" x14ac:dyDescent="0.25">
      <c r="A14" s="16" t="s">
        <v>15</v>
      </c>
      <c r="B14" s="20"/>
      <c r="C14" s="21">
        <f>C5</f>
        <v>7800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9512.5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479</v>
      </c>
      <c r="D18" s="26"/>
      <c r="F18" s="19"/>
    </row>
    <row r="19" spans="1:6" x14ac:dyDescent="0.25">
      <c r="A19" s="16" t="s">
        <v>74</v>
      </c>
      <c r="B19" s="6"/>
      <c r="C19" s="32">
        <f>C18*C16</f>
        <v>4556487.5</v>
      </c>
      <c r="D19" s="33"/>
      <c r="E19" s="70"/>
      <c r="F19" s="34"/>
    </row>
    <row r="20" spans="1:6" x14ac:dyDescent="0.25">
      <c r="A20" s="16" t="s">
        <v>24</v>
      </c>
      <c r="C20" s="35">
        <f>C19*90%</f>
        <v>4100838.75</v>
      </c>
      <c r="D20" s="32"/>
      <c r="F20" s="19"/>
    </row>
    <row r="21" spans="1:6" x14ac:dyDescent="0.25">
      <c r="A21" s="16" t="s">
        <v>25</v>
      </c>
      <c r="C21" s="35">
        <f>C19*80%</f>
        <v>3645190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1197500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9492.6822916666661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400</v>
      </c>
      <c r="C2" s="4">
        <f t="shared" ref="C2:C16" si="1">B2*1.2</f>
        <v>480</v>
      </c>
      <c r="D2" s="4">
        <f t="shared" ref="D2:D16" si="2">C2*1.2</f>
        <v>576</v>
      </c>
      <c r="E2" s="5">
        <f t="shared" ref="E2:E16" si="3">R2</f>
        <v>5300000</v>
      </c>
      <c r="F2" s="4">
        <f t="shared" ref="F2:F15" si="4">ROUND((E2/B2),0)</f>
        <v>13250</v>
      </c>
      <c r="G2" s="78">
        <f t="shared" ref="G2:G15" si="5">ROUND((E2/C2),0)</f>
        <v>11042</v>
      </c>
      <c r="H2" s="78">
        <f t="shared" ref="H2:H15" si="6">ROUND((E2/D2),0)</f>
        <v>9201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400</v>
      </c>
      <c r="R2" s="79">
        <v>5300000</v>
      </c>
      <c r="S2" s="2"/>
    </row>
    <row r="3" spans="1:19" x14ac:dyDescent="0.25">
      <c r="A3" s="4">
        <v>2</v>
      </c>
      <c r="B3" s="4">
        <f t="shared" si="0"/>
        <v>500</v>
      </c>
      <c r="C3" s="4">
        <f t="shared" si="1"/>
        <v>600</v>
      </c>
      <c r="D3" s="4">
        <f t="shared" si="2"/>
        <v>720</v>
      </c>
      <c r="E3" s="5">
        <f t="shared" si="3"/>
        <v>6500000</v>
      </c>
      <c r="F3" s="4">
        <f t="shared" si="4"/>
        <v>13000</v>
      </c>
      <c r="G3" s="78">
        <f t="shared" si="5"/>
        <v>10833</v>
      </c>
      <c r="H3" s="78">
        <f t="shared" si="6"/>
        <v>9028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v>600</v>
      </c>
      <c r="Q3" s="7">
        <f t="shared" ref="Q3:Q10" si="10">P3/1.2</f>
        <v>500</v>
      </c>
      <c r="R3" s="79">
        <v>6500000</v>
      </c>
      <c r="S3" s="2"/>
    </row>
    <row r="4" spans="1:19" x14ac:dyDescent="0.25">
      <c r="A4" s="4">
        <v>3</v>
      </c>
      <c r="B4" s="4">
        <f t="shared" si="0"/>
        <v>530</v>
      </c>
      <c r="C4" s="4">
        <f t="shared" si="1"/>
        <v>636</v>
      </c>
      <c r="D4" s="4">
        <f t="shared" si="2"/>
        <v>763.19999999999993</v>
      </c>
      <c r="E4" s="5">
        <f t="shared" si="3"/>
        <v>5800000</v>
      </c>
      <c r="F4" s="4">
        <f t="shared" si="4"/>
        <v>10943</v>
      </c>
      <c r="G4" s="78">
        <f t="shared" si="5"/>
        <v>9119</v>
      </c>
      <c r="H4" s="78">
        <f t="shared" si="6"/>
        <v>7600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530</v>
      </c>
      <c r="R4" s="79">
        <v>5800000</v>
      </c>
      <c r="S4" s="2"/>
    </row>
    <row r="5" spans="1:19" x14ac:dyDescent="0.25">
      <c r="A5" s="4">
        <v>4</v>
      </c>
      <c r="B5" s="4">
        <f t="shared" si="0"/>
        <v>440</v>
      </c>
      <c r="C5" s="4">
        <f t="shared" si="1"/>
        <v>528</v>
      </c>
      <c r="D5" s="4">
        <f t="shared" si="2"/>
        <v>633.6</v>
      </c>
      <c r="E5" s="5">
        <f t="shared" si="3"/>
        <v>7500000</v>
      </c>
      <c r="F5" s="4">
        <f t="shared" si="4"/>
        <v>17045</v>
      </c>
      <c r="G5" s="4">
        <f t="shared" si="5"/>
        <v>14205</v>
      </c>
      <c r="H5" s="4">
        <f t="shared" si="6"/>
        <v>11837</v>
      </c>
      <c r="I5" s="4">
        <f t="shared" si="7"/>
        <v>0</v>
      </c>
      <c r="J5" s="4">
        <f t="shared" si="8"/>
        <v>0</v>
      </c>
      <c r="O5">
        <v>0</v>
      </c>
      <c r="P5">
        <v>528</v>
      </c>
      <c r="Q5">
        <f t="shared" si="10"/>
        <v>440</v>
      </c>
      <c r="R5" s="2">
        <v>7500000</v>
      </c>
      <c r="S5" s="2"/>
    </row>
    <row r="6" spans="1:19" x14ac:dyDescent="0.25">
      <c r="A6" s="4">
        <v>5</v>
      </c>
      <c r="B6" s="4">
        <f t="shared" si="0"/>
        <v>487.5</v>
      </c>
      <c r="C6" s="4">
        <f t="shared" si="1"/>
        <v>585</v>
      </c>
      <c r="D6" s="4">
        <f t="shared" si="2"/>
        <v>702</v>
      </c>
      <c r="E6" s="5">
        <f t="shared" si="3"/>
        <v>7500000</v>
      </c>
      <c r="F6" s="4">
        <f t="shared" si="4"/>
        <v>15385</v>
      </c>
      <c r="G6" s="4">
        <f t="shared" si="5"/>
        <v>12821</v>
      </c>
      <c r="H6" s="4">
        <f t="shared" si="6"/>
        <v>10684</v>
      </c>
      <c r="I6" s="4">
        <f t="shared" si="7"/>
        <v>0</v>
      </c>
      <c r="J6" s="4">
        <f t="shared" si="8"/>
        <v>0</v>
      </c>
      <c r="O6">
        <v>0</v>
      </c>
      <c r="P6">
        <v>585</v>
      </c>
      <c r="Q6">
        <f t="shared" si="10"/>
        <v>487.5</v>
      </c>
      <c r="R6" s="2">
        <v>7500000</v>
      </c>
      <c r="S6" s="2"/>
    </row>
    <row r="7" spans="1:19" x14ac:dyDescent="0.25">
      <c r="A7" s="4">
        <v>6</v>
      </c>
      <c r="B7" s="4">
        <f t="shared" si="0"/>
        <v>450</v>
      </c>
      <c r="C7" s="4">
        <f t="shared" si="1"/>
        <v>540</v>
      </c>
      <c r="D7" s="4">
        <f t="shared" si="2"/>
        <v>648</v>
      </c>
      <c r="E7" s="5">
        <f t="shared" si="3"/>
        <v>6000000</v>
      </c>
      <c r="F7" s="4">
        <f t="shared" si="4"/>
        <v>13333</v>
      </c>
      <c r="G7" s="78">
        <f t="shared" si="5"/>
        <v>11111</v>
      </c>
      <c r="H7" s="78">
        <f t="shared" si="6"/>
        <v>9259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v>540</v>
      </c>
      <c r="Q7" s="7">
        <f t="shared" si="10"/>
        <v>450</v>
      </c>
      <c r="R7" s="79">
        <v>6000000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/>
      <c r="F28" s="57" t="s">
        <v>71</v>
      </c>
      <c r="G28" s="57">
        <v>0</v>
      </c>
    </row>
    <row r="29" spans="1:19" s="10" customFormat="1" x14ac:dyDescent="0.25">
      <c r="C29" s="72" t="s">
        <v>1</v>
      </c>
      <c r="D29" s="72"/>
      <c r="F29" s="57" t="s">
        <v>72</v>
      </c>
      <c r="G29" s="57">
        <v>479</v>
      </c>
      <c r="H29" s="10" t="e">
        <f>G29/G28</f>
        <v>#DIV/0!</v>
      </c>
    </row>
    <row r="30" spans="1:19" s="10" customFormat="1" x14ac:dyDescent="0.25">
      <c r="F30" s="57" t="s">
        <v>73</v>
      </c>
      <c r="G30" s="57"/>
    </row>
    <row r="31" spans="1:19" s="10" customFormat="1" x14ac:dyDescent="0.25">
      <c r="C31" s="75"/>
      <c r="D31" s="75"/>
      <c r="F31" s="75" t="s">
        <v>74</v>
      </c>
      <c r="G31" s="75">
        <f>G29*G30</f>
        <v>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4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2023-12-27T11:59:05Z</dcterms:modified>
</cp:coreProperties>
</file>