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C:\Users\DESK-118\Desktop\Vaishali\Esakki Ammal Subramanin Yadav\"/>
    </mc:Choice>
  </mc:AlternateContent>
  <xr:revisionPtr revIDLastSave="0" documentId="13_ncr:1_{91B0B5C3-27DC-4454-A0EE-6DA06F1C5B2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Q3" i="4" l="1"/>
  <c r="Q2" i="4"/>
  <c r="P23" i="4" l="1"/>
  <c r="P22" i="4"/>
  <c r="Q6" i="4"/>
  <c r="Q7" i="4"/>
  <c r="Q8" i="4"/>
  <c r="Q9" i="4"/>
  <c r="Q10" i="4"/>
  <c r="Q11" i="4"/>
  <c r="Q12" i="4"/>
  <c r="Q13" i="4"/>
  <c r="Q14" i="4"/>
  <c r="Q15" i="4"/>
  <c r="N20" i="4"/>
  <c r="H21" i="4"/>
  <c r="H28" i="4"/>
  <c r="I19" i="4"/>
  <c r="P12" i="4" l="1"/>
  <c r="P11" i="4"/>
  <c r="P10" i="4"/>
  <c r="P9" i="4"/>
  <c r="P8" i="4"/>
  <c r="P7" i="4"/>
  <c r="P6" i="4"/>
  <c r="P5" i="4"/>
  <c r="P4" i="4"/>
  <c r="P13" i="4" l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J15" i="4"/>
  <c r="I15" i="4"/>
  <c r="E15" i="4"/>
  <c r="A15" i="4"/>
  <c r="P14" i="4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C13" i="4" s="1"/>
  <c r="B14" i="4"/>
  <c r="C14" i="4" s="1"/>
  <c r="B15" i="4"/>
  <c r="C15" i="4" s="1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<sst xmlns="http://schemas.openxmlformats.org/spreadsheetml/2006/main" count="28" uniqueCount="26">
  <si>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</si>
  <si>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</si>
  <si>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</si>
  <si>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</si>
  <si>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</si>
  <si>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</si>
  <si>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</si>
  <si>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</si>
  <si>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</si>
  <si>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</si>
  <si>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</si>
  <si>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</si>
  <si>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</si>
  <si>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f. no. 202, 2nd floor, A wing, vaibhavshali chsl, sector 1, ghasnsoli</t>
  </si>
  <si>
    <t>bua</t>
  </si>
  <si>
    <t>rate</t>
  </si>
  <si>
    <t>fmv</t>
  </si>
  <si>
    <t>agreeemetn  - 04.11.23</t>
  </si>
  <si>
    <t>av</t>
  </si>
  <si>
    <t>sd</t>
  </si>
  <si>
    <t>rd</t>
  </si>
  <si>
    <t>bv</t>
  </si>
  <si>
    <t>mca - 30 lakhs</t>
  </si>
  <si>
    <t>OC - 2001</t>
  </si>
  <si>
    <t>mca</t>
  </si>
  <si>
    <t>wrong total of measurement by engineer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</si>
</sst>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4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26</xdr:col>
      <xdr:colOff>221233</xdr:colOff>
      <xdr:row>40</xdr:row>
      <xdr:rowOff>67684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51ED6E-CE0F-4B2B-ABEB-B5D737A95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5461233" cy="7230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18</xdr:col>
      <xdr:colOff>344394</xdr:colOff>
      <xdr:row>26</xdr:row>
      <xdr:rowOff>48163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C7F17A-AED8-4523-8FEA-210D46823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0707594" cy="38581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21</xdr:col>
      <xdr:colOff>163734</xdr:colOff>
      <xdr:row>32</xdr:row>
      <xdr:rowOff>115140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F0F7E1-02EA-444B-882F-C2C5CF590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2965334" cy="60206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22</xdr:col>
      <xdr:colOff>258998</xdr:colOff>
      <xdr:row>33</xdr:row>
      <xdr:rowOff>96068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A1DDB5-716F-497D-B266-F276A6BDE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3060598" cy="5858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zoomScaleNormal="100" workbookViewId="0">
      <selection activeCell="R27" sqref="R27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20" x14ac:dyDescent="0.25">
      <c r="A2" s="4">
        <f t="shared" ref="A2:A15" si="0">N2</f>
        <v>0</v>
      </c>
      <c r="B2" s="4">
        <f t="shared" ref="B2:B15" si="1">Q2</f>
        <v>233.10344827586206</v>
      </c>
      <c r="C2" s="4">
        <f>B2*1.2</f>
        <v>279.72413793103448</v>
      </c>
      <c r="D2" s="4">
        <f t="shared" ref="D2:D13" si="2">C2*1.2</f>
        <v>335.66896551724136</v>
      </c>
      <c r="E2" s="5">
        <f t="shared" ref="E2:E13" si="3">R2</f>
        <v>3300000</v>
      </c>
      <c r="F2" s="10">
        <f t="shared" ref="F2:F13" si="4">ROUND((E2/B2),0)</f>
        <v>14157</v>
      </c>
      <c r="G2" s="15">
        <f t="shared" ref="G2:G13" si="5">ROUND((E2/C2),0)</f>
        <v>11797</v>
      </c>
      <c r="H2" s="15">
        <f t="shared" ref="H2:H13" si="6">ROUND((E2/D2),0)</f>
        <v>9831</v>
      </c>
      <c r="I2" s="4" t="e">
        <f>#REF!</f>
        <v>#REF!</v>
      </c>
      <c r="J2" s="4">
        <f t="shared" ref="J2:J13" si="7">S2</f>
        <v>0</v>
      </c>
      <c r="O2">
        <v>0</v>
      </c>
      <c r="P2">
        <v>338</v>
      </c>
      <c r="Q2">
        <f>P2/1.45</f>
        <v>233.10344827586206</v>
      </c>
      <c r="R2" s="2">
        <v>3300000</v>
      </c>
      <c r="S2" s="8"/>
      <c r="T2" s="11"/>
    </row>
    <row r="3" spans="1:20" x14ac:dyDescent="0.25">
      <c r="A3" s="4">
        <f t="shared" si="0"/>
        <v>0</v>
      </c>
      <c r="B3" s="4">
        <f t="shared" si="1"/>
        <v>233.79310344827587</v>
      </c>
      <c r="C3" s="4">
        <f t="shared" ref="C3:C15" si="8">B3*1.2</f>
        <v>280.55172413793105</v>
      </c>
      <c r="D3" s="4">
        <f t="shared" si="2"/>
        <v>336.66206896551722</v>
      </c>
      <c r="E3" s="16">
        <f t="shared" si="3"/>
        <v>3500000</v>
      </c>
      <c r="F3" s="10">
        <f t="shared" si="4"/>
        <v>14971</v>
      </c>
      <c r="G3" s="15">
        <f t="shared" si="5"/>
        <v>12475</v>
      </c>
      <c r="H3" s="15">
        <f t="shared" si="6"/>
        <v>10396</v>
      </c>
      <c r="I3" s="10" t="e">
        <f>#REF!</f>
        <v>#REF!</v>
      </c>
      <c r="J3" s="4">
        <f t="shared" si="7"/>
        <v>0</v>
      </c>
      <c r="O3">
        <v>0</v>
      </c>
      <c r="P3">
        <v>339</v>
      </c>
      <c r="Q3">
        <f>P3/1.45</f>
        <v>233.79310344827587</v>
      </c>
      <c r="R3" s="2">
        <v>3500000</v>
      </c>
      <c r="S3" s="8"/>
      <c r="T3" s="11"/>
    </row>
    <row r="4" spans="1:20" x14ac:dyDescent="0.25">
      <c r="A4" s="4">
        <f t="shared" si="0"/>
        <v>0</v>
      </c>
      <c r="B4" s="4">
        <f t="shared" si="1"/>
        <v>336</v>
      </c>
      <c r="C4" s="4">
        <f t="shared" si="8"/>
        <v>403.2</v>
      </c>
      <c r="D4" s="4">
        <f t="shared" si="2"/>
        <v>483.84</v>
      </c>
      <c r="E4" s="16">
        <f t="shared" si="3"/>
        <v>5100000</v>
      </c>
      <c r="F4" s="10">
        <f t="shared" si="4"/>
        <v>15179</v>
      </c>
      <c r="G4" s="10">
        <f t="shared" si="5"/>
        <v>12649</v>
      </c>
      <c r="H4" s="10">
        <f t="shared" si="6"/>
        <v>10541</v>
      </c>
      <c r="I4" s="10" t="e">
        <f>#REF!</f>
        <v>#REF!</v>
      </c>
      <c r="J4" s="4">
        <f t="shared" si="7"/>
        <v>0</v>
      </c>
      <c r="O4">
        <v>0</v>
      </c>
      <c r="P4">
        <f t="shared" ref="P2:P12" si="9">O4/1.2</f>
        <v>0</v>
      </c>
      <c r="Q4">
        <v>336</v>
      </c>
      <c r="R4" s="2">
        <v>5100000</v>
      </c>
      <c r="S4" s="8"/>
      <c r="T4" s="11"/>
    </row>
    <row r="5" spans="1:20" x14ac:dyDescent="0.25">
      <c r="A5" s="4">
        <f t="shared" si="0"/>
        <v>0</v>
      </c>
      <c r="B5" s="4">
        <f t="shared" si="1"/>
        <v>360</v>
      </c>
      <c r="C5" s="4">
        <f t="shared" si="8"/>
        <v>432</v>
      </c>
      <c r="D5" s="4">
        <f t="shared" si="2"/>
        <v>518.4</v>
      </c>
      <c r="E5" s="16">
        <f t="shared" si="3"/>
        <v>5000000</v>
      </c>
      <c r="F5" s="10">
        <f t="shared" si="4"/>
        <v>13889</v>
      </c>
      <c r="G5" s="15">
        <f t="shared" si="5"/>
        <v>11574</v>
      </c>
      <c r="H5" s="15">
        <f t="shared" si="6"/>
        <v>9645</v>
      </c>
      <c r="I5" s="10" t="e">
        <f>#REF!</f>
        <v>#REF!</v>
      </c>
      <c r="J5" s="4">
        <f t="shared" si="7"/>
        <v>0</v>
      </c>
      <c r="O5">
        <v>0</v>
      </c>
      <c r="P5">
        <f t="shared" si="9"/>
        <v>0</v>
      </c>
      <c r="Q5">
        <v>360</v>
      </c>
      <c r="R5" s="2">
        <v>5000000</v>
      </c>
      <c r="S5" s="8"/>
      <c r="T5" s="11"/>
    </row>
    <row r="6" spans="1:20" x14ac:dyDescent="0.25">
      <c r="A6" s="4">
        <f t="shared" si="0"/>
        <v>0</v>
      </c>
      <c r="B6" s="4">
        <f t="shared" si="1"/>
        <v>0</v>
      </c>
      <c r="C6" s="4">
        <f t="shared" si="8"/>
        <v>0</v>
      </c>
      <c r="D6" s="4">
        <f t="shared" si="2"/>
        <v>0</v>
      </c>
      <c r="E6" s="16">
        <f t="shared" si="3"/>
        <v>0</v>
      </c>
      <c r="F6" s="10" t="e">
        <f t="shared" si="4"/>
        <v>#DIV/0!</v>
      </c>
      <c r="G6" s="10" t="e">
        <f t="shared" si="5"/>
        <v>#DIV/0!</v>
      </c>
      <c r="H6" s="10" t="e">
        <f t="shared" si="6"/>
        <v>#DIV/0!</v>
      </c>
      <c r="I6" s="10" t="e">
        <f>#REF!</f>
        <v>#REF!</v>
      </c>
      <c r="J6" s="4">
        <f t="shared" si="7"/>
        <v>0</v>
      </c>
      <c r="O6">
        <v>0</v>
      </c>
      <c r="P6">
        <f t="shared" si="9"/>
        <v>0</v>
      </c>
      <c r="Q6">
        <f t="shared" ref="Q3:Q12" si="10">P6/1.2</f>
        <v>0</v>
      </c>
      <c r="R6" s="2">
        <v>0</v>
      </c>
      <c r="S6" s="8"/>
      <c r="T6" s="8"/>
    </row>
    <row r="7" spans="1:20" x14ac:dyDescent="0.25">
      <c r="A7" s="4">
        <f t="shared" si="0"/>
        <v>0</v>
      </c>
      <c r="B7" s="4">
        <f t="shared" si="1"/>
        <v>0</v>
      </c>
      <c r="C7" s="4">
        <f t="shared" si="8"/>
        <v>0</v>
      </c>
      <c r="D7" s="4">
        <f t="shared" si="2"/>
        <v>0</v>
      </c>
      <c r="E7" s="16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10" t="e">
        <f>#REF!</f>
        <v>#REF!</v>
      </c>
      <c r="J7" s="4">
        <f t="shared" si="7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8"/>
        <v>0</v>
      </c>
      <c r="D8" s="4">
        <f t="shared" si="2"/>
        <v>0</v>
      </c>
      <c r="E8" s="16">
        <f t="shared" si="3"/>
        <v>0</v>
      </c>
      <c r="F8" s="10" t="e">
        <f t="shared" si="4"/>
        <v>#DIV/0!</v>
      </c>
      <c r="G8" s="10" t="e">
        <f t="shared" si="5"/>
        <v>#DIV/0!</v>
      </c>
      <c r="H8" s="10" t="e">
        <f t="shared" si="6"/>
        <v>#DIV/0!</v>
      </c>
      <c r="I8" s="10" t="e">
        <f>#REF!</f>
        <v>#REF!</v>
      </c>
      <c r="J8" s="4">
        <f t="shared" si="7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8"/>
      <c r="T8" s="8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8"/>
        <v>0</v>
      </c>
      <c r="D9" s="4">
        <f t="shared" si="2"/>
        <v>0</v>
      </c>
      <c r="E9" s="16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10" t="e">
        <f>#REF!</f>
        <v>#REF!</v>
      </c>
      <c r="J9" s="4">
        <f t="shared" si="7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8"/>
      <c r="T9" s="8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8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8"/>
        <v>0</v>
      </c>
      <c r="D11" s="4">
        <f t="shared" si="2"/>
        <v>0</v>
      </c>
      <c r="E11" s="5">
        <f t="shared" si="3"/>
        <v>0</v>
      </c>
      <c r="F11" s="15" t="e">
        <f t="shared" si="4"/>
        <v>#DIV/0!</v>
      </c>
      <c r="G11" s="15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9"/>
        <v>0</v>
      </c>
      <c r="Q11">
        <f t="shared" si="10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8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9"/>
        <v>0</v>
      </c>
      <c r="Q12">
        <f t="shared" si="10"/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8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8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8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6" spans="1:20" x14ac:dyDescent="0.25">
      <c r="S16" s="8"/>
      <c r="T16" s="8"/>
    </row>
    <row r="18" spans="7:24" x14ac:dyDescent="0.25">
      <c r="G18" t="s">
        <v>13</v>
      </c>
    </row>
    <row r="19" spans="7:24" x14ac:dyDescent="0.25">
      <c r="G19" t="s">
        <v>14</v>
      </c>
      <c r="H19">
        <v>339</v>
      </c>
      <c r="I19">
        <f>31.48*10.764</f>
        <v>338.85071999999997</v>
      </c>
      <c r="P19" s="4" t="s">
        <v>25</v>
      </c>
    </row>
    <row r="20" spans="7:24" x14ac:dyDescent="0.25">
      <c r="G20" t="s">
        <v>15</v>
      </c>
      <c r="H20">
        <v>9000</v>
      </c>
      <c r="N20">
        <f>H19/P20</f>
        <v>1.4487179487179487</v>
      </c>
      <c r="O20" t="s">
        <v>24</v>
      </c>
      <c r="P20">
        <v>234</v>
      </c>
    </row>
    <row r="21" spans="7:24" x14ac:dyDescent="0.25">
      <c r="G21" t="s">
        <v>16</v>
      </c>
      <c r="H21">
        <f>H20*H19</f>
        <v>3051000</v>
      </c>
      <c r="P21">
        <v>14000</v>
      </c>
    </row>
    <row r="22" spans="7:24" x14ac:dyDescent="0.25">
      <c r="G22" s="6"/>
      <c r="H22" s="6"/>
      <c r="P22">
        <f>P21*P20</f>
        <v>3276000</v>
      </c>
    </row>
    <row r="23" spans="7:24" x14ac:dyDescent="0.25">
      <c r="P23">
        <f>P22/H19</f>
        <v>9663.716814159292</v>
      </c>
    </row>
    <row r="24" spans="7:24" x14ac:dyDescent="0.25">
      <c r="G24" t="s">
        <v>17</v>
      </c>
      <c r="P24" s="11"/>
      <c r="Q24" s="11"/>
      <c r="R24" s="13"/>
      <c r="T24" s="11"/>
      <c r="U24" s="11"/>
      <c r="V24" s="11"/>
      <c r="W24" s="11"/>
      <c r="X24" s="11"/>
    </row>
    <row r="25" spans="7:24" x14ac:dyDescent="0.25">
      <c r="G25" t="s">
        <v>18</v>
      </c>
      <c r="H25">
        <v>3000000</v>
      </c>
      <c r="I25" t="s">
        <v>22</v>
      </c>
      <c r="P25" s="11"/>
      <c r="Q25" s="14"/>
      <c r="R25" s="14"/>
      <c r="T25" s="14"/>
      <c r="U25" s="14"/>
      <c r="V25" s="11"/>
      <c r="W25" s="11"/>
      <c r="X25" s="11"/>
    </row>
    <row r="26" spans="7:24" x14ac:dyDescent="0.25">
      <c r="G26" t="s">
        <v>19</v>
      </c>
      <c r="H26">
        <v>150000</v>
      </c>
      <c r="I26" t="s">
        <v>23</v>
      </c>
      <c r="P26" s="11"/>
      <c r="Q26" s="11"/>
      <c r="R26" s="11"/>
      <c r="T26" s="11"/>
      <c r="U26" s="11"/>
      <c r="V26" s="11"/>
      <c r="W26" s="11"/>
      <c r="X26" s="11"/>
    </row>
    <row r="27" spans="7:24" x14ac:dyDescent="0.25">
      <c r="G27" t="s">
        <v>20</v>
      </c>
      <c r="H27">
        <v>30000</v>
      </c>
      <c r="P27" s="11"/>
      <c r="Q27" s="11"/>
      <c r="R27" s="11"/>
      <c r="T27" s="11"/>
      <c r="U27" s="11"/>
      <c r="V27" s="11"/>
      <c r="W27" s="11"/>
      <c r="X27" s="11"/>
    </row>
    <row r="28" spans="7:24" x14ac:dyDescent="0.25">
      <c r="G28" t="s">
        <v>21</v>
      </c>
      <c r="H28">
        <f>H27+H26+H25</f>
        <v>3180000</v>
      </c>
      <c r="P28" s="11"/>
      <c r="Q28" s="11"/>
      <c r="R28" s="12"/>
      <c r="T28" s="12"/>
      <c r="U28" s="12"/>
      <c r="V28" s="11"/>
      <c r="W28" s="11"/>
      <c r="X28" s="11"/>
    </row>
    <row r="29" spans="7:24" x14ac:dyDescent="0.25">
      <c r="P29" s="11"/>
      <c r="Q29" s="11"/>
      <c r="R29" s="11"/>
      <c r="T29" s="11"/>
      <c r="U29" s="11"/>
      <c r="V29" s="11"/>
      <c r="W29" s="11"/>
      <c r="X29" s="11"/>
    </row>
    <row r="30" spans="7:24" x14ac:dyDescent="0.25">
      <c r="P30" s="11"/>
      <c r="Q30" s="11"/>
      <c r="R30" s="11"/>
      <c r="T30" s="11"/>
      <c r="U30" s="11"/>
      <c r="V30" s="11"/>
      <c r="W30" s="11"/>
      <c r="X30" s="11"/>
    </row>
    <row r="31" spans="7:24" x14ac:dyDescent="0.25">
      <c r="P31" s="11"/>
      <c r="Q31" s="11"/>
      <c r="R31" s="11"/>
      <c r="T31" s="11"/>
      <c r="U31" s="11"/>
      <c r="V31" s="11"/>
      <c r="W31" s="11"/>
      <c r="X31" s="11"/>
    </row>
    <row r="32" spans="7:24" x14ac:dyDescent="0.25">
      <c r="P32" s="11"/>
      <c r="Q32" s="11"/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C43" sqref="C4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DESK-118</cp:lastModifiedBy>
  <cp:lastPrinted>2019-11-05T06:14:02Z</cp:lastPrinted>
  <dcterms:created xsi:type="dcterms:W3CDTF">2018-02-17T10:36:41Z</dcterms:created>
  <dcterms:modified xsi:type="dcterms:W3CDTF">2023-12-25T09:28:08Z</dcterms:modified>
</cp:coreProperties>
</file>