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Nikhil Raj Gargatte\"/>
    </mc:Choice>
  </mc:AlternateContent>
  <xr:revisionPtr revIDLastSave="0" documentId="13_ncr:1_{BEA248F2-AF00-4C98-8F6D-0E6546A98037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H23" i="4" l="1"/>
  <c r="H24" i="4" s="1"/>
  <c r="H21" i="4"/>
  <c r="H29" i="4"/>
  <c r="Q12" i="4" l="1"/>
  <c r="P12" i="4"/>
  <c r="P11" i="4"/>
  <c r="Q11" i="4" s="1"/>
  <c r="Q10" i="4"/>
  <c r="P10" i="4"/>
  <c r="P9" i="4"/>
  <c r="Q9" i="4" s="1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<sst xmlns="http://schemas.openxmlformats.org/spreadsheetml/2006/main" count="31" uniqueCount="28">
  <si>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</si>
  <si>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</si>
  <si>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</si>
  <si>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</si>
  <si>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</si>
  <si>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</si>
  <si>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</si>
  <si>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</si>
  <si>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</si>
  <si>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</si>
  <si>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</si>
  <si>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</si>
  <si>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</si>
  <si>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501, 5th Floor, Building No Tower No. 12, Artemis Co.- Op. Hsg. Soc. Ltd., Runwal Eirene, Piramal Healthcare, Village - Dhokali, thane west</t>
  </si>
  <si>
    <t>agreeement -  22.12.23</t>
  </si>
  <si>
    <t>av</t>
  </si>
  <si>
    <t>sd</t>
  </si>
  <si>
    <t>rd</t>
  </si>
  <si>
    <t>bv</t>
  </si>
  <si>
    <t>rera ca</t>
  </si>
  <si>
    <t>encl bal</t>
  </si>
  <si>
    <t>fb</t>
  </si>
  <si>
    <t>rate</t>
  </si>
  <si>
    <t>fmv</t>
  </si>
  <si>
    <t>part oc - 2021</t>
  </si>
  <si>
    <t>07.12.22</t>
  </si>
  <si>
    <t>incl car park</t>
  </si>
  <si>
    <t>car park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</si>
</sst>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3"/>
      <color rgb="FF88828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23</xdr:col>
      <xdr:colOff>459136</xdr:colOff>
      <xdr:row>41</xdr:row>
      <xdr:rowOff>67711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5CB008-081B-4E9C-8FD5-6B11AD320E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3870336" cy="742101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24</xdr:col>
      <xdr:colOff>173431</xdr:colOff>
      <xdr:row>44</xdr:row>
      <xdr:rowOff>124853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9FDE544-B015-4B06-A605-7CF144272C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4194231" cy="736385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23</xdr:col>
      <xdr:colOff>116273</xdr:colOff>
      <xdr:row>40</xdr:row>
      <xdr:rowOff>39142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3DE74A2-BD58-4968-9E4C-347794A98A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4137073" cy="746864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221063</xdr:colOff>
      <xdr:row>41</xdr:row>
      <xdr:rowOff>124859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09D9F39-EDAF-44E6-AFF0-6133AA039A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241863" cy="741148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22</xdr:col>
      <xdr:colOff>516294</xdr:colOff>
      <xdr:row>44</xdr:row>
      <xdr:rowOff>96247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87EC5E0-0AB2-4B14-930C-2E4CCD426C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3927494" cy="714474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29</xdr:col>
      <xdr:colOff>144852</xdr:colOff>
      <xdr:row>35</xdr:row>
      <xdr:rowOff>19983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F63A83-0C63-47A6-BAFA-2E3B7A7409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4165652" cy="668748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5BCBBE6-FC38-45BD-880B-017AF9952A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R8" sqref="R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568</v>
      </c>
      <c r="C2" s="4">
        <f>B2*1.2</f>
        <v>681.6</v>
      </c>
      <c r="D2" s="4">
        <f t="shared" ref="D2:D13" si="2">C2*1.2</f>
        <v>817.92</v>
      </c>
      <c r="E2" s="5">
        <f t="shared" ref="E2:E13" si="3">R2</f>
        <v>10000000</v>
      </c>
      <c r="F2" s="10">
        <f t="shared" ref="F2:F13" si="4">ROUND((E2/B2),0)</f>
        <v>17606</v>
      </c>
      <c r="G2" s="10">
        <f t="shared" ref="G2:G13" si="5">ROUND((E2/C2),0)</f>
        <v>14671</v>
      </c>
      <c r="H2" s="10">
        <f t="shared" ref="H2:H13" si="6">ROUND((E2/D2),0)</f>
        <v>12226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568</v>
      </c>
      <c r="R2" s="2">
        <v>10000000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585</v>
      </c>
      <c r="C3" s="4">
        <f t="shared" ref="C3:C15" si="9">B3*1.2</f>
        <v>702</v>
      </c>
      <c r="D3" s="4">
        <f t="shared" si="2"/>
        <v>842.4</v>
      </c>
      <c r="E3" s="5">
        <f t="shared" si="3"/>
        <v>9700000</v>
      </c>
      <c r="F3" s="10">
        <f t="shared" si="4"/>
        <v>16581</v>
      </c>
      <c r="G3" s="10">
        <f t="shared" si="5"/>
        <v>13818</v>
      </c>
      <c r="H3" s="10">
        <f t="shared" si="6"/>
        <v>11515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585</v>
      </c>
      <c r="R3" s="2">
        <v>9700000</v>
      </c>
      <c r="S3" s="8"/>
      <c r="T3" s="8"/>
    </row>
    <row r="4" spans="1:20" x14ac:dyDescent="0.25">
      <c r="A4" s="4">
        <f t="shared" si="0"/>
        <v>0</v>
      </c>
      <c r="B4" s="4">
        <f t="shared" si="1"/>
        <v>580</v>
      </c>
      <c r="C4" s="4">
        <f t="shared" si="9"/>
        <v>696</v>
      </c>
      <c r="D4" s="4">
        <f t="shared" si="2"/>
        <v>835.19999999999993</v>
      </c>
      <c r="E4" s="5">
        <f t="shared" si="3"/>
        <v>11000000</v>
      </c>
      <c r="F4" s="15">
        <f t="shared" si="4"/>
        <v>18966</v>
      </c>
      <c r="G4" s="10">
        <f t="shared" si="5"/>
        <v>15805</v>
      </c>
      <c r="H4" s="10">
        <f t="shared" si="6"/>
        <v>13170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580</v>
      </c>
      <c r="R4" s="2">
        <v>11000000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568</v>
      </c>
      <c r="C5" s="4">
        <f t="shared" si="9"/>
        <v>681.6</v>
      </c>
      <c r="D5" s="4">
        <f t="shared" si="2"/>
        <v>817.92</v>
      </c>
      <c r="E5" s="5">
        <f t="shared" si="3"/>
        <v>10700000</v>
      </c>
      <c r="F5" s="15">
        <f t="shared" si="4"/>
        <v>18838</v>
      </c>
      <c r="G5" s="10">
        <f t="shared" si="5"/>
        <v>15698</v>
      </c>
      <c r="H5" s="10">
        <f t="shared" si="6"/>
        <v>13082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568</v>
      </c>
      <c r="R5" s="2">
        <v>10700000</v>
      </c>
      <c r="S5" s="8"/>
      <c r="T5" s="8"/>
    </row>
    <row r="6" spans="1:20" x14ac:dyDescent="0.25">
      <c r="A6" s="4">
        <f t="shared" si="0"/>
        <v>0</v>
      </c>
      <c r="B6" s="4">
        <f t="shared" si="1"/>
        <v>568</v>
      </c>
      <c r="C6" s="4">
        <f t="shared" si="9"/>
        <v>681.6</v>
      </c>
      <c r="D6" s="4">
        <f t="shared" si="2"/>
        <v>817.92</v>
      </c>
      <c r="E6" s="5">
        <f t="shared" si="3"/>
        <v>10500000</v>
      </c>
      <c r="F6" s="15">
        <f t="shared" si="4"/>
        <v>18486</v>
      </c>
      <c r="G6" s="10">
        <f t="shared" si="5"/>
        <v>15405</v>
      </c>
      <c r="H6" s="10">
        <f t="shared" si="6"/>
        <v>12837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568</v>
      </c>
      <c r="R6" s="2">
        <v>10500000</v>
      </c>
      <c r="S6" s="8"/>
      <c r="T6" s="8"/>
    </row>
    <row r="7" spans="1:20" x14ac:dyDescent="0.25">
      <c r="A7" s="4">
        <f t="shared" si="0"/>
        <v>0</v>
      </c>
      <c r="B7" s="4">
        <f t="shared" si="1"/>
        <v>568</v>
      </c>
      <c r="C7" s="4">
        <f t="shared" si="9"/>
        <v>681.6</v>
      </c>
      <c r="D7" s="4">
        <f t="shared" si="2"/>
        <v>817.92</v>
      </c>
      <c r="E7" s="5">
        <f t="shared" si="3"/>
        <v>12000000</v>
      </c>
      <c r="F7" s="10">
        <f t="shared" si="4"/>
        <v>21127</v>
      </c>
      <c r="G7" s="10">
        <f t="shared" si="5"/>
        <v>17606</v>
      </c>
      <c r="H7" s="10">
        <f t="shared" si="6"/>
        <v>14671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568</v>
      </c>
      <c r="R7" s="2">
        <v>12000000</v>
      </c>
      <c r="S7" s="8"/>
      <c r="T7" s="8"/>
    </row>
    <row r="8" spans="1:20" x14ac:dyDescent="0.25">
      <c r="A8" s="4">
        <f t="shared" si="0"/>
        <v>0</v>
      </c>
      <c r="B8" s="4">
        <f t="shared" si="1"/>
        <v>568</v>
      </c>
      <c r="C8" s="4">
        <f t="shared" si="9"/>
        <v>681.6</v>
      </c>
      <c r="D8" s="4">
        <f t="shared" si="2"/>
        <v>817.92</v>
      </c>
      <c r="E8" s="5">
        <f t="shared" si="3"/>
        <v>9061993</v>
      </c>
      <c r="F8" s="15">
        <f t="shared" si="4"/>
        <v>15954</v>
      </c>
      <c r="G8" s="10">
        <f t="shared" si="5"/>
        <v>13295</v>
      </c>
      <c r="H8" s="10">
        <f t="shared" si="6"/>
        <v>11079</v>
      </c>
      <c r="I8" s="4" t="e">
        <f>#REF!</f>
        <v>#REF!</v>
      </c>
      <c r="J8" s="4" t="str">
        <f t="shared" si="7"/>
        <v>07.12.22</v>
      </c>
      <c r="O8">
        <v>0</v>
      </c>
      <c r="P8">
        <f t="shared" si="8"/>
        <v>0</v>
      </c>
      <c r="Q8">
        <v>568</v>
      </c>
      <c r="R8" s="2">
        <v>9061993</v>
      </c>
      <c r="S8" s="8" t="s">
        <v>25</v>
      </c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ref="Q2:Q12" si="10">P9/1.2</f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13</v>
      </c>
    </row>
    <row r="18" spans="7:24" x14ac:dyDescent="0.25">
      <c r="G18" t="s">
        <v>19</v>
      </c>
      <c r="H18">
        <v>482</v>
      </c>
    </row>
    <row r="19" spans="7:24" x14ac:dyDescent="0.25">
      <c r="G19" t="s">
        <v>20</v>
      </c>
      <c r="H19">
        <v>44</v>
      </c>
    </row>
    <row r="20" spans="7:24" x14ac:dyDescent="0.25">
      <c r="G20" t="s">
        <v>21</v>
      </c>
      <c r="H20">
        <v>15</v>
      </c>
    </row>
    <row r="21" spans="7:24" x14ac:dyDescent="0.25">
      <c r="H21">
        <f>SUM(H18:H20)</f>
        <v>541</v>
      </c>
    </row>
    <row r="22" spans="7:24" x14ac:dyDescent="0.25">
      <c r="G22" s="6" t="s">
        <v>22</v>
      </c>
      <c r="H22" s="6">
        <v>18300</v>
      </c>
    </row>
    <row r="23" spans="7:24" x14ac:dyDescent="0.25">
      <c r="G23" t="s">
        <v>23</v>
      </c>
      <c r="H23">
        <f>H22*H21</f>
        <v>9900300</v>
      </c>
      <c r="I23" t="s">
        <v>26</v>
      </c>
      <c r="J23" t="s">
        <v>24</v>
      </c>
    </row>
    <row r="24" spans="7:24" ht="16.5" x14ac:dyDescent="0.25">
      <c r="G24" t="s">
        <v>27</v>
      </c>
      <c r="H24">
        <f>H23+800000</f>
        <v>10700300</v>
      </c>
      <c r="I24" s="16"/>
      <c r="J24" s="8"/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G25" t="s">
        <v>14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G26" t="s">
        <v>15</v>
      </c>
      <c r="H26">
        <v>9500000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G27" t="s">
        <v>16</v>
      </c>
      <c r="H27">
        <v>665000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G28" t="s">
        <v>17</v>
      </c>
      <c r="H28">
        <v>30000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G29" t="s">
        <v>18</v>
      </c>
      <c r="H29">
        <f>H28+H27+H26</f>
        <v>10195000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2023-12-26T11:46:10Z</dcterms:modified>
</cp:coreProperties>
</file>