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SMECCC Panvel\Vipul kumar Mishra\"/>
    </mc:Choice>
  </mc:AlternateContent>
  <xr:revisionPtr revIDLastSave="0" documentId="13_ncr:1_{ECBEC40A-8B0E-46CA-9F9F-D8DA42F73E60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4" l="1"/>
  <c r="Q6" i="4"/>
  <c r="P4" i="4"/>
  <c r="B4" i="4" s="1"/>
  <c r="C4" i="4" s="1"/>
  <c r="D4" i="4" s="1"/>
  <c r="G31" i="4"/>
  <c r="G33" i="4" s="1"/>
  <c r="G29" i="4"/>
  <c r="H29" i="4" s="1"/>
  <c r="G28" i="4"/>
  <c r="C5" i="25"/>
  <c r="C4" i="25"/>
  <c r="C3" i="25"/>
  <c r="P2" i="4"/>
  <c r="P3" i="4"/>
  <c r="B3" i="4" s="1"/>
  <c r="C3" i="4" s="1"/>
  <c r="D3" i="4" s="1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<sst xmlns="http://schemas.openxmlformats.org/spreadsheetml/2006/main" count="129" uniqueCount="87">
  <si>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</si>
  <si>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</si>
  <si>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</si>
  <si>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</si>
  <si>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</si>
  <si>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</si>
  <si>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</si>
  <si>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</si>
  <si>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</si>
  <si>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</si>
  <si>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</si>
  <si>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</si>
  <si>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</si>
  <si>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</si>
  <si>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</si>
  <si>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</si>
  <si>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</si>
  <si>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</si>
  <si>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</si>
  <si>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</si>
  <si>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</si>
  <si>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</si>
  <si>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</si>
  <si>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</si>
  <si>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</si>
  <si>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</si>
  <si>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</si>
  <si>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</si>
  <si>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</si>
  <si>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</si>
  <si>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</si>
  <si>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</si>
  <si>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</si>
  <si>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</si>
  <si>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</si>
  <si>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</si>
  <si>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</si>
  <si>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</si>
  <si>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</si>
  <si>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</si>
  <si>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</si>
  <si>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</si>
  <si>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</si>
  <si>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</si>
  <si>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</si>
  <si>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</si>
  <si>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</si>
  <si>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</si>
  <si>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</si>
  <si>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</si>
  <si>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</si>
  <si>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</si>
  <si>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</si>
  <si>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</si>
  <si>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</si>
  <si>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</si>
  <si>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</si>
  <si>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</si>
  <si>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</si>
  <si>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</si>
  <si>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</si>
  <si>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</si>
  <si>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</si>
  <si>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</si>
  <si>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</si>
  <si>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</si>
  <si>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</si>
  <si>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</si>
  <si>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</si>
  <si>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</si>
  <si>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</si>
  <si>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</si>
  <si>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</si>
  <si>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</si>
  <si>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</si>
  <si>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</si>
  <si>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</si>
  <si>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</si>
  <si>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</si>
  <si>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</si>
  <si>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</si>
  <si>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</si>
  <si>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</si>
  <si>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28.11.2023</t>
  </si>
  <si>
    <t>ACA</t>
  </si>
  <si>
    <t>BALC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</si>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</sst>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47</xdr:row>
      <xdr:rowOff>86949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BD26C-EC2A-53E6-54ED-506185F8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18FA1-E651-89D3-9249-74937A1B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8F5330-5FE3-232B-ABA4-77764484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525905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9E1D2-AF92-2D2D-6BBC-55923F19E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4670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29" sqref="G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6500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612</v>
      </c>
      <c r="D18" s="26"/>
      <c r="F18" s="19"/>
    </row>
    <row r="19" spans="1:6" x14ac:dyDescent="0.25">
      <c r="A19" s="16" t="s">
        <v>73</v>
      </c>
      <c r="B19" s="6"/>
      <c r="C19" s="32">
        <f>C18*C16</f>
        <v>5508000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4957200</v>
      </c>
      <c r="D20" s="32"/>
      <c r="F20" s="19"/>
    </row>
    <row r="21" spans="1:6" x14ac:dyDescent="0.25">
      <c r="A21" s="16" t="s">
        <v>25</v>
      </c>
      <c r="C21" s="35">
        <f>C19*80%</f>
        <v>4406400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1530000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11475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22" sqref="Q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629</v>
      </c>
      <c r="C2" s="4">
        <f t="shared" ref="C2:C16" si="1">B2*1.2</f>
        <v>754.8</v>
      </c>
      <c r="D2" s="4">
        <f t="shared" ref="D2:D16" si="2">C2*1.2</f>
        <v>905.75999999999988</v>
      </c>
      <c r="E2" s="5">
        <f t="shared" ref="E2:E16" si="3">R2</f>
        <v>5700000</v>
      </c>
      <c r="F2" s="4">
        <f t="shared" ref="F2:F15" si="4">ROUND((E2/B2),0)</f>
        <v>9062</v>
      </c>
      <c r="G2" s="4">
        <f t="shared" ref="G2:G15" si="5">ROUND((E2/C2),0)</f>
        <v>7552</v>
      </c>
      <c r="H2" s="4">
        <f t="shared" ref="H2:H15" si="6">ROUND((E2/D2),0)</f>
        <v>6293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629</v>
      </c>
      <c r="R2" s="2">
        <v>5700000</v>
      </c>
      <c r="S2" s="2"/>
    </row>
    <row r="3" spans="1:19" x14ac:dyDescent="0.25">
      <c r="A3" s="4">
        <v>2</v>
      </c>
      <c r="B3" s="4">
        <f t="shared" si="0"/>
        <v>830</v>
      </c>
      <c r="C3" s="4">
        <f t="shared" si="1"/>
        <v>996</v>
      </c>
      <c r="D3" s="4">
        <f t="shared" si="2"/>
        <v>1195.2</v>
      </c>
      <c r="E3" s="5">
        <f t="shared" si="3"/>
        <v>6800000</v>
      </c>
      <c r="F3" s="4">
        <f t="shared" si="4"/>
        <v>8193</v>
      </c>
      <c r="G3" s="4">
        <f t="shared" si="5"/>
        <v>6827</v>
      </c>
      <c r="H3" s="4">
        <f t="shared" si="6"/>
        <v>5689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830</v>
      </c>
      <c r="R3" s="2">
        <v>6800000</v>
      </c>
      <c r="S3" s="2"/>
    </row>
    <row r="4" spans="1:19" x14ac:dyDescent="0.25">
      <c r="A4" s="4">
        <v>3</v>
      </c>
      <c r="B4" s="4">
        <f t="shared" si="0"/>
        <v>720</v>
      </c>
      <c r="C4" s="4">
        <f t="shared" si="1"/>
        <v>864</v>
      </c>
      <c r="D4" s="4">
        <f t="shared" si="2"/>
        <v>1036.8</v>
      </c>
      <c r="E4" s="5">
        <f t="shared" si="3"/>
        <v>6800000</v>
      </c>
      <c r="F4" s="4">
        <f t="shared" si="4"/>
        <v>9444</v>
      </c>
      <c r="G4" s="4">
        <f t="shared" si="5"/>
        <v>7870</v>
      </c>
      <c r="H4" s="4">
        <f t="shared" si="6"/>
        <v>6559</v>
      </c>
      <c r="I4" s="4">
        <f t="shared" si="7"/>
        <v>0</v>
      </c>
      <c r="J4" s="4">
        <f t="shared" si="8"/>
        <v>0</v>
      </c>
      <c r="O4">
        <v>0</v>
      </c>
      <c r="P4">
        <f t="shared" ref="P4" si="10">O4/1.2</f>
        <v>0</v>
      </c>
      <c r="Q4">
        <v>720</v>
      </c>
      <c r="R4" s="2">
        <v>6800000</v>
      </c>
      <c r="S4" s="2"/>
    </row>
    <row r="5" spans="1:19" x14ac:dyDescent="0.25">
      <c r="A5" s="4">
        <v>4</v>
      </c>
      <c r="B5" s="4">
        <f t="shared" si="0"/>
        <v>738</v>
      </c>
      <c r="C5" s="4">
        <f t="shared" si="1"/>
        <v>885.6</v>
      </c>
      <c r="D5" s="4">
        <f t="shared" si="2"/>
        <v>1062.72</v>
      </c>
      <c r="E5" s="5">
        <f t="shared" si="3"/>
        <v>6500000</v>
      </c>
      <c r="F5" s="4">
        <f t="shared" si="4"/>
        <v>8808</v>
      </c>
      <c r="G5" s="4">
        <f t="shared" si="5"/>
        <v>7340</v>
      </c>
      <c r="H5" s="4">
        <f t="shared" si="6"/>
        <v>6116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738</v>
      </c>
      <c r="R5" s="2">
        <v>6500000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1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560</v>
      </c>
    </row>
    <row r="27" spans="1:19" s="10" customFormat="1" x14ac:dyDescent="0.25">
      <c r="F27" s="57" t="s">
        <v>85</v>
      </c>
      <c r="G27" s="57">
        <v>52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612</v>
      </c>
      <c r="H28" s="10">
        <f>D29/G28</f>
        <v>7693.1372549019607</v>
      </c>
    </row>
    <row r="29" spans="1:19" s="10" customFormat="1" x14ac:dyDescent="0.25">
      <c r="C29" s="72" t="s">
        <v>1</v>
      </c>
      <c r="D29" s="72">
        <v>4708200</v>
      </c>
      <c r="F29" s="57" t="s">
        <v>71</v>
      </c>
      <c r="G29" s="57">
        <f>G28*1.1</f>
        <v>673.2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9000</v>
      </c>
    </row>
    <row r="31" spans="1:19" s="10" customFormat="1" x14ac:dyDescent="0.25">
      <c r="C31" s="75"/>
      <c r="D31" s="75"/>
      <c r="F31" s="75" t="s">
        <v>73</v>
      </c>
      <c r="G31" s="75">
        <f>G28*G30</f>
        <v>5508000</v>
      </c>
      <c r="H31" s="10">
        <f>G31/D29</f>
        <v>1.1698738371352109</v>
      </c>
    </row>
    <row r="32" spans="1:19" s="10" customFormat="1" x14ac:dyDescent="0.25">
      <c r="C32" s="75"/>
      <c r="D32" s="75"/>
      <c r="F32" s="75" t="s">
        <v>24</v>
      </c>
      <c r="G32" s="75">
        <f>G31*90%</f>
        <v>4957200</v>
      </c>
    </row>
    <row r="33" spans="3:7" s="10" customFormat="1" x14ac:dyDescent="0.25">
      <c r="C33" s="75"/>
      <c r="D33" s="75"/>
      <c r="F33" s="75" t="s">
        <v>25</v>
      </c>
      <c r="G33" s="75">
        <f>G31*80%</f>
        <v>4406400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2023-12-26T10:27:24Z</dcterms:modified>
</cp:coreProperties>
</file>