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uraj Jadhav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  <sheet name="MB" sheetId="7" r:id="rId4"/>
  </sheets>
  <calcPr calcId="152511"/>
</workbook>
</file>

<file path=xl/calcChain.xml><?xml version="1.0" encoding="utf-8"?>
<calcChain xmlns="http://schemas.openxmlformats.org/spreadsheetml/2006/main">
  <c r="F9" i="7" l="1"/>
  <c r="G8" i="7"/>
  <c r="E10" i="7"/>
  <c r="F8" i="7"/>
  <c r="F5" i="7"/>
  <c r="F6" i="7"/>
  <c r="F7" i="7"/>
  <c r="F4" i="7"/>
  <c r="D19" i="6" l="1"/>
  <c r="D18" i="3" l="1"/>
  <c r="F54" i="1" l="1"/>
  <c r="F5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L33" i="1" s="1"/>
  <c r="C49" i="1" s="1"/>
  <c r="C43" i="1"/>
  <c r="C44" i="1" s="1"/>
  <c r="C45" i="1" s="1"/>
  <c r="C51" i="1" l="1"/>
  <c r="C50" i="1"/>
  <c r="C36" i="1"/>
  <c r="C37" i="1" l="1"/>
  <c r="C38" i="1" s="1"/>
  <c r="C46" i="1"/>
  <c r="D44" i="1" s="1"/>
  <c r="C39" i="1"/>
  <c r="C40" i="1" s="1"/>
  <c r="C41" i="1" s="1"/>
  <c r="C42" i="1" l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<sst xmlns="http://schemas.openxmlformats.org/spreadsheetml/2006/main" count="28" uniqueCount="25">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</sst>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8</xdr:col>
      <xdr:colOff>219075</xdr:colOff>
      <xdr:row>15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5095875" cy="2828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182166</xdr:colOff>
      <xdr:row>1</xdr:row>
      <xdr:rowOff>101203</xdr:rowOff>
    </xdr:from>
    <xdr:to>
      <xdr:col>6</xdr:col>
      <xdr:colOff>363141</xdr:colOff>
      <xdr:row>14</xdr:row>
      <xdr:rowOff>59531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66" y="291703"/>
          <a:ext cx="4187428" cy="243482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H33" activePane="bottomRight" state="frozen"/>
      <selection pane="topRight" activeCell="D1" sqref="D1"/>
      <selection pane="bottomLeft" activeCell="A6" sqref="A6"/>
      <selection pane="bottomRight" activeCell="I36" sqref="I36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220</v>
      </c>
      <c r="E2" s="4"/>
      <c r="F2" s="4"/>
      <c r="G2" s="23"/>
      <c r="H2" s="1"/>
    </row>
    <row r="3" spans="1:15" x14ac:dyDescent="0.3">
      <c r="B3" s="22" t="s">
        <v>10</v>
      </c>
      <c r="C3" s="25">
        <v>1630</v>
      </c>
      <c r="D3" s="64"/>
      <c r="E3" s="24"/>
      <c r="F3" s="24"/>
      <c r="G3" s="13"/>
      <c r="H3" s="1"/>
      <c r="I3" s="1" t="s">
        <v>24</v>
      </c>
    </row>
    <row r="4" spans="1:15" ht="24" customHeight="1" x14ac:dyDescent="0.3">
      <c r="B4" s="68" t="s">
        <v>21</v>
      </c>
      <c r="C4" s="65">
        <f>ROUND((C2*C3),0)</f>
        <v>358600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54.98</v>
      </c>
      <c r="D7" s="35">
        <v>1993</v>
      </c>
      <c r="E7" s="35">
        <v>2023</v>
      </c>
      <c r="F7" s="35">
        <v>50</v>
      </c>
      <c r="G7" s="53">
        <v>21500</v>
      </c>
      <c r="H7" s="62">
        <v>30</v>
      </c>
      <c r="I7" s="63">
        <f>IF(H7&gt;=5,90*H7/F7,0)</f>
        <v>54</v>
      </c>
      <c r="J7" s="64">
        <f t="shared" ref="J7:J12" si="0">G7/100*I7</f>
        <v>11610</v>
      </c>
      <c r="K7" s="64">
        <f>ROUND((G7-J7),0)</f>
        <v>9890</v>
      </c>
      <c r="L7" s="64">
        <f>ROUND((K7*C7),0)</f>
        <v>543752</v>
      </c>
      <c r="M7" s="64">
        <f>ROUND((C7*G7),0)</f>
        <v>1182070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543752</v>
      </c>
      <c r="M27" s="15">
        <f>SUM(M7:M26)</f>
        <v>1182070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L27*0.68</f>
        <v>369751.36000000004</v>
      </c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 x14ac:dyDescent="0.3">
      <c r="B35" s="2" t="s">
        <v>16</v>
      </c>
      <c r="C35" s="65">
        <f>C4</f>
        <v>358600</v>
      </c>
      <c r="D35" s="74"/>
      <c r="E35" s="17"/>
      <c r="F35" s="79"/>
      <c r="G35" s="17"/>
      <c r="H35" s="18"/>
      <c r="I35" s="16"/>
      <c r="J35" s="69"/>
      <c r="K35" s="17"/>
      <c r="L35" s="83"/>
      <c r="M35" s="72"/>
      <c r="N35" s="71"/>
    </row>
    <row r="36" spans="2:15" x14ac:dyDescent="0.3">
      <c r="B36" s="2" t="s">
        <v>17</v>
      </c>
      <c r="C36" s="65">
        <f>L27</f>
        <v>543752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902352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857234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721881.60000000009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721882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0.39999999990686774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721882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392860.82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C36*0.85</f>
        <v>462189.2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C49" s="69">
        <f>C4+L33</f>
        <v>728351.3600000001</v>
      </c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C50" s="73">
        <f>C49*0.95</f>
        <v>691933.79200000002</v>
      </c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>
        <f>C49*0.8</f>
        <v>582681.08800000011</v>
      </c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>
        <v>800</v>
      </c>
      <c r="F53" s="77">
        <f>E53*10.764</f>
        <v>8611.1999999999989</v>
      </c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>
        <v>2000</v>
      </c>
      <c r="F54" s="77">
        <f>E54*10.764</f>
        <v>21528</v>
      </c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="115" zoomScaleNormal="115" workbookViewId="0">
      <selection activeCell="F25" sqref="F25"/>
    </sheetView>
  </sheetViews>
  <sheetFormatPr defaultRowHeight="15" x14ac:dyDescent="0.25"/>
  <sheetData>
    <row r="17" spans="4:4" x14ac:dyDescent="0.25">
      <c r="D17">
        <v>5000000</v>
      </c>
    </row>
    <row r="18" spans="4:4" x14ac:dyDescent="0.25">
      <c r="D18">
        <v>2341.15</v>
      </c>
    </row>
    <row r="19" spans="4:4" x14ac:dyDescent="0.25">
      <c r="D19">
        <f>D17/D18</f>
        <v>2135.7025393503191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D26"/>
  <sheetViews>
    <sheetView topLeftCell="A4" zoomScale="160" zoomScaleNormal="160" workbookViewId="0">
      <selection activeCell="H9" sqref="H9"/>
    </sheetView>
  </sheetViews>
  <sheetFormatPr defaultRowHeight="15" x14ac:dyDescent="0.25"/>
  <cols>
    <col min="4" max="4" width="14.5703125" customWidth="1"/>
  </cols>
  <sheetData>
    <row r="16" spans="4:4" x14ac:dyDescent="0.25">
      <c r="D16">
        <v>1280000</v>
      </c>
    </row>
    <row r="17" spans="4:4" x14ac:dyDescent="0.25">
      <c r="D17">
        <v>1600</v>
      </c>
    </row>
    <row r="18" spans="4:4" x14ac:dyDescent="0.25">
      <c r="D18">
        <f>D16/D17</f>
        <v>800</v>
      </c>
    </row>
    <row r="26" spans="4:4" x14ac:dyDescent="0.25">
      <c r="D26" s="7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10"/>
  <sheetViews>
    <sheetView workbookViewId="0">
      <selection activeCell="I17" sqref="I17"/>
    </sheetView>
  </sheetViews>
  <sheetFormatPr defaultRowHeight="15" x14ac:dyDescent="0.25"/>
  <sheetData>
    <row r="4" spans="4:7" x14ac:dyDescent="0.25">
      <c r="D4">
        <v>11.1</v>
      </c>
      <c r="E4">
        <v>12.2</v>
      </c>
      <c r="F4">
        <f>E4*D4</f>
        <v>135.41999999999999</v>
      </c>
    </row>
    <row r="5" spans="4:7" x14ac:dyDescent="0.25">
      <c r="D5">
        <v>11</v>
      </c>
      <c r="E5">
        <v>10</v>
      </c>
      <c r="F5">
        <f t="shared" ref="F5:F7" si="0">E5*D5</f>
        <v>110</v>
      </c>
    </row>
    <row r="6" spans="4:7" x14ac:dyDescent="0.25">
      <c r="D6">
        <v>10.1</v>
      </c>
      <c r="E6">
        <v>10.1</v>
      </c>
      <c r="F6">
        <f t="shared" si="0"/>
        <v>102.00999999999999</v>
      </c>
    </row>
    <row r="7" spans="4:7" x14ac:dyDescent="0.25">
      <c r="D7">
        <v>11.1</v>
      </c>
      <c r="E7">
        <v>12.5</v>
      </c>
      <c r="F7">
        <f t="shared" si="0"/>
        <v>138.75</v>
      </c>
    </row>
    <row r="8" spans="4:7" x14ac:dyDescent="0.25">
      <c r="F8">
        <f>SUM(F4:F7)</f>
        <v>486.17999999999995</v>
      </c>
      <c r="G8">
        <f>F8*1.3</f>
        <v>632.03399999999999</v>
      </c>
    </row>
    <row r="9" spans="4:7" x14ac:dyDescent="0.25">
      <c r="F9">
        <f>F8/10.764</f>
        <v>45.167224080267559</v>
      </c>
    </row>
    <row r="10" spans="4:7" x14ac:dyDescent="0.25">
      <c r="D10">
        <v>109.96</v>
      </c>
      <c r="E10" s="84">
        <f>D10/2</f>
        <v>54.98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MB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2023-12-24T12:19:12Z</dcterms:modified>
</cp:coreProperties>
</file>