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Vishwas Sahebrao Said\"/>
    </mc:Choice>
  </mc:AlternateContent>
  <xr:revisionPtr revIDLastSave="0" documentId="13_ncr:1_{860B76F5-A114-49CE-B57D-207F62231C5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F20" i="4" l="1"/>
  <c r="P26" i="4"/>
  <c r="H22" i="4" l="1"/>
  <c r="H31" i="4"/>
  <c r="Q12" i="4" l="1"/>
  <c r="P12" i="4"/>
  <c r="P11" i="4"/>
  <c r="Q11" i="4" s="1"/>
  <c r="P10" i="4"/>
  <c r="P9" i="4"/>
  <c r="P8" i="4"/>
  <c r="P7" i="4"/>
  <c r="Q6" i="4"/>
  <c r="P5" i="4"/>
  <c r="Q4" i="4"/>
  <c r="Q3" i="4"/>
  <c r="Q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<sst xmlns="http://schemas.openxmlformats.org/spreadsheetml/2006/main" count="34" uniqueCount="31">
  <si>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</si>
  <si>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</si>
  <si>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</si>
  <si>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</si>
  <si>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</si>
  <si>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</si>
  <si>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</si>
  <si>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</si>
  <si>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</si>
  <si>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</si>
  <si>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</si>
  <si>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</si>
  <si>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</si>
  <si>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f. no. 103, 1st floor, bldg. no. 4, fam chsl, sector 11, koparkhairane</t>
  </si>
  <si>
    <t>bua</t>
  </si>
  <si>
    <t>rate</t>
  </si>
  <si>
    <t>fmv</t>
  </si>
  <si>
    <t>agreemtn - 16.05.2014</t>
  </si>
  <si>
    <t>av</t>
  </si>
  <si>
    <t>sd</t>
  </si>
  <si>
    <t>rd</t>
  </si>
  <si>
    <t>bv</t>
  </si>
  <si>
    <t>03.01.23</t>
  </si>
  <si>
    <t>05.01.23</t>
  </si>
  <si>
    <t>10.01.23</t>
  </si>
  <si>
    <t>10.03.23</t>
  </si>
  <si>
    <t>mca</t>
  </si>
  <si>
    <t>terrace</t>
  </si>
  <si>
    <t>fb</t>
  </si>
  <si>
    <t>ls - 90 lakhs</t>
  </si>
  <si>
    <t>part oc - 2004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</si>
</sst>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4" fontId="1" fillId="3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192739</xdr:colOff>
      <xdr:row>46</xdr:row>
      <xdr:rowOff>58317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4AB742D-B7A6-4304-A387-8D11BBF3E84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042339" cy="836411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27</xdr:col>
      <xdr:colOff>173686</xdr:colOff>
      <xdr:row>50</xdr:row>
      <xdr:rowOff>1170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3D87FD-79ED-423E-B8ED-98BE19826E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6023286" cy="83831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49844</xdr:colOff>
      <xdr:row>45</xdr:row>
      <xdr:rowOff>29749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224BF8-8619-461F-BECF-9A007B2D2D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899444" cy="84117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27</xdr:col>
      <xdr:colOff>154633</xdr:colOff>
      <xdr:row>47</xdr:row>
      <xdr:rowOff>58335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4EE5F4E-00E9-444A-9666-768B1611F9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6004233" cy="848796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26</xdr:col>
      <xdr:colOff>383265</xdr:colOff>
      <xdr:row>50</xdr:row>
      <xdr:rowOff>182144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6E79AD1-09BE-44FB-A5E7-4F417EAD52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6232865" cy="837364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35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66DDCB-CE04-4697-94CF-270475AD4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19DE0C1-A2FA-48FC-B725-1F9165D09F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981FEB-8DD6-410C-963C-0F104B032E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607314</xdr:colOff>
      <xdr:row>54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E0811FB-9A29-4A5E-988A-4E0E51B749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F21" sqref="F21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500</v>
      </c>
      <c r="C2" s="4">
        <f>B2*1.2</f>
        <v>600</v>
      </c>
      <c r="D2" s="4">
        <f t="shared" ref="D2:D13" si="2">C2*1.2</f>
        <v>720</v>
      </c>
      <c r="E2" s="5">
        <f t="shared" ref="E2:E13" si="3">R2</f>
        <v>10000000</v>
      </c>
      <c r="F2" s="10">
        <f t="shared" ref="F2:F13" si="4">ROUND((E2/B2),0)</f>
        <v>20000</v>
      </c>
      <c r="G2" s="15">
        <f t="shared" ref="G2:G13" si="5">ROUND((E2/C2),0)</f>
        <v>16667</v>
      </c>
      <c r="H2" s="10">
        <f t="shared" ref="H2:H13" si="6">ROUND((E2/D2),0)</f>
        <v>13889</v>
      </c>
      <c r="I2" s="4" t="e">
        <f>#REF!</f>
        <v>#REF!</v>
      </c>
      <c r="J2" s="4">
        <f t="shared" ref="J2:J13" si="7">S2</f>
        <v>0</v>
      </c>
      <c r="O2">
        <v>0</v>
      </c>
      <c r="P2">
        <v>600</v>
      </c>
      <c r="Q2">
        <f t="shared" ref="Q2:Q12" si="8">P2/1.2</f>
        <v>500</v>
      </c>
      <c r="R2" s="2">
        <v>10000000</v>
      </c>
      <c r="S2" s="8"/>
      <c r="T2" s="8"/>
    </row>
    <row r="3" spans="1:20" x14ac:dyDescent="0.25">
      <c r="A3" s="4">
        <f t="shared" si="0"/>
        <v>0</v>
      </c>
      <c r="B3" s="4">
        <f t="shared" si="1"/>
        <v>458.33333333333337</v>
      </c>
      <c r="C3" s="4">
        <f t="shared" ref="C3:C15" si="9">B3*1.2</f>
        <v>550</v>
      </c>
      <c r="D3" s="4">
        <f t="shared" si="2"/>
        <v>660</v>
      </c>
      <c r="E3" s="5">
        <f t="shared" si="3"/>
        <v>8500000</v>
      </c>
      <c r="F3" s="10">
        <f t="shared" si="4"/>
        <v>18545</v>
      </c>
      <c r="G3" s="10">
        <f t="shared" si="5"/>
        <v>15455</v>
      </c>
      <c r="H3" s="10">
        <f t="shared" si="6"/>
        <v>12879</v>
      </c>
      <c r="I3" s="4" t="e">
        <f>#REF!</f>
        <v>#REF!</v>
      </c>
      <c r="J3" s="4">
        <f t="shared" si="7"/>
        <v>0</v>
      </c>
      <c r="O3">
        <v>0</v>
      </c>
      <c r="P3">
        <v>550</v>
      </c>
      <c r="Q3">
        <f t="shared" si="8"/>
        <v>458.33333333333337</v>
      </c>
      <c r="R3" s="2">
        <v>8500000</v>
      </c>
      <c r="S3" s="8"/>
      <c r="T3" s="8"/>
    </row>
    <row r="4" spans="1:20" x14ac:dyDescent="0.25">
      <c r="A4" s="4">
        <f t="shared" si="0"/>
        <v>0</v>
      </c>
      <c r="B4" s="4">
        <f t="shared" si="1"/>
        <v>440</v>
      </c>
      <c r="C4" s="4">
        <f t="shared" si="9"/>
        <v>528</v>
      </c>
      <c r="D4" s="4">
        <f t="shared" si="2"/>
        <v>633.6</v>
      </c>
      <c r="E4" s="16">
        <f t="shared" si="3"/>
        <v>8800000</v>
      </c>
      <c r="F4" s="10">
        <f t="shared" si="4"/>
        <v>20000</v>
      </c>
      <c r="G4" s="15">
        <f t="shared" si="5"/>
        <v>16667</v>
      </c>
      <c r="H4" s="10">
        <f t="shared" si="6"/>
        <v>13889</v>
      </c>
      <c r="I4" s="4" t="e">
        <f>#REF!</f>
        <v>#REF!</v>
      </c>
      <c r="J4" s="4">
        <f t="shared" si="7"/>
        <v>0</v>
      </c>
      <c r="O4">
        <v>0</v>
      </c>
      <c r="P4">
        <v>528</v>
      </c>
      <c r="Q4">
        <f t="shared" si="8"/>
        <v>440</v>
      </c>
      <c r="R4" s="2">
        <v>8800000</v>
      </c>
      <c r="S4" s="8"/>
      <c r="T4" s="8"/>
    </row>
    <row r="5" spans="1:20" x14ac:dyDescent="0.25">
      <c r="A5" s="4">
        <f t="shared" si="0"/>
        <v>0</v>
      </c>
      <c r="B5" s="4">
        <f t="shared" si="1"/>
        <v>405</v>
      </c>
      <c r="C5" s="4">
        <f t="shared" si="9"/>
        <v>486</v>
      </c>
      <c r="D5" s="4">
        <f t="shared" si="2"/>
        <v>583.19999999999993</v>
      </c>
      <c r="E5" s="16">
        <f t="shared" si="3"/>
        <v>8500000</v>
      </c>
      <c r="F5" s="10">
        <f t="shared" si="4"/>
        <v>20988</v>
      </c>
      <c r="G5" s="15">
        <f t="shared" si="5"/>
        <v>17490</v>
      </c>
      <c r="H5" s="10">
        <f t="shared" si="6"/>
        <v>14575</v>
      </c>
      <c r="I5" s="4" t="e">
        <f>#REF!</f>
        <v>#REF!</v>
      </c>
      <c r="J5" s="4">
        <f t="shared" si="7"/>
        <v>0</v>
      </c>
      <c r="O5">
        <v>0</v>
      </c>
      <c r="P5">
        <f t="shared" ref="P5:P12" si="10">O5/1.2</f>
        <v>0</v>
      </c>
      <c r="Q5">
        <v>405</v>
      </c>
      <c r="R5" s="2">
        <v>8500000</v>
      </c>
      <c r="S5" s="8"/>
      <c r="T5" s="8"/>
    </row>
    <row r="6" spans="1:20" x14ac:dyDescent="0.25">
      <c r="A6" s="4">
        <f t="shared" si="0"/>
        <v>0</v>
      </c>
      <c r="B6" s="4">
        <f t="shared" si="1"/>
        <v>440</v>
      </c>
      <c r="C6" s="4">
        <f t="shared" si="9"/>
        <v>528</v>
      </c>
      <c r="D6" s="4">
        <f t="shared" si="2"/>
        <v>633.6</v>
      </c>
      <c r="E6" s="16">
        <f t="shared" si="3"/>
        <v>8000000</v>
      </c>
      <c r="F6" s="10">
        <f t="shared" si="4"/>
        <v>18182</v>
      </c>
      <c r="G6" s="10">
        <f t="shared" si="5"/>
        <v>15152</v>
      </c>
      <c r="H6" s="10">
        <f t="shared" si="6"/>
        <v>12626</v>
      </c>
      <c r="I6" s="4" t="e">
        <f>#REF!</f>
        <v>#REF!</v>
      </c>
      <c r="J6" s="4">
        <f t="shared" si="7"/>
        <v>0</v>
      </c>
      <c r="O6">
        <v>0</v>
      </c>
      <c r="P6">
        <v>528</v>
      </c>
      <c r="Q6">
        <f t="shared" si="8"/>
        <v>440</v>
      </c>
      <c r="R6" s="2">
        <v>8000000</v>
      </c>
      <c r="S6" s="8"/>
      <c r="T6" s="8"/>
    </row>
    <row r="7" spans="1:20" x14ac:dyDescent="0.25">
      <c r="A7" s="4">
        <f t="shared" si="0"/>
        <v>0</v>
      </c>
      <c r="B7" s="4">
        <f t="shared" si="1"/>
        <v>405</v>
      </c>
      <c r="C7" s="4">
        <f t="shared" si="9"/>
        <v>486</v>
      </c>
      <c r="D7" s="4">
        <f t="shared" si="2"/>
        <v>583.19999999999993</v>
      </c>
      <c r="E7" s="16">
        <f t="shared" si="3"/>
        <v>6100000</v>
      </c>
      <c r="F7" s="10">
        <f t="shared" si="4"/>
        <v>15062</v>
      </c>
      <c r="G7" s="10">
        <f t="shared" si="5"/>
        <v>12551</v>
      </c>
      <c r="H7" s="10">
        <f t="shared" si="6"/>
        <v>10460</v>
      </c>
      <c r="I7" s="4" t="e">
        <f>#REF!</f>
        <v>#REF!</v>
      </c>
      <c r="J7" s="4" t="str">
        <f t="shared" si="7"/>
        <v>03.01.23</v>
      </c>
      <c r="O7">
        <v>0</v>
      </c>
      <c r="P7">
        <f t="shared" si="10"/>
        <v>0</v>
      </c>
      <c r="Q7">
        <v>405</v>
      </c>
      <c r="R7" s="2">
        <v>6100000</v>
      </c>
      <c r="S7" s="8" t="s">
        <v>22</v>
      </c>
      <c r="T7" s="8"/>
    </row>
    <row r="8" spans="1:20" x14ac:dyDescent="0.25">
      <c r="A8" s="4">
        <f t="shared" si="0"/>
        <v>0</v>
      </c>
      <c r="B8" s="4">
        <f t="shared" si="1"/>
        <v>260</v>
      </c>
      <c r="C8" s="4">
        <f t="shared" si="9"/>
        <v>312</v>
      </c>
      <c r="D8" s="4">
        <f t="shared" si="2"/>
        <v>374.4</v>
      </c>
      <c r="E8" s="16">
        <f t="shared" si="3"/>
        <v>5800000</v>
      </c>
      <c r="F8" s="10">
        <f t="shared" si="4"/>
        <v>22308</v>
      </c>
      <c r="G8" s="10">
        <f t="shared" si="5"/>
        <v>18590</v>
      </c>
      <c r="H8" s="10">
        <f t="shared" si="6"/>
        <v>15491</v>
      </c>
      <c r="I8" s="4" t="e">
        <f>#REF!</f>
        <v>#REF!</v>
      </c>
      <c r="J8" s="4" t="str">
        <f t="shared" si="7"/>
        <v>05.01.23</v>
      </c>
      <c r="O8">
        <v>0</v>
      </c>
      <c r="P8">
        <f t="shared" si="10"/>
        <v>0</v>
      </c>
      <c r="Q8">
        <v>260</v>
      </c>
      <c r="R8" s="2">
        <v>5800000</v>
      </c>
      <c r="S8" s="8" t="s">
        <v>23</v>
      </c>
      <c r="T8" s="8"/>
    </row>
    <row r="9" spans="1:20" x14ac:dyDescent="0.25">
      <c r="A9" s="4">
        <f t="shared" si="0"/>
        <v>0</v>
      </c>
      <c r="B9" s="4">
        <f t="shared" si="1"/>
        <v>405</v>
      </c>
      <c r="C9" s="4">
        <f t="shared" si="9"/>
        <v>486</v>
      </c>
      <c r="D9" s="4">
        <f t="shared" si="2"/>
        <v>583.19999999999993</v>
      </c>
      <c r="E9" s="5">
        <f t="shared" si="3"/>
        <v>6700000</v>
      </c>
      <c r="F9" s="10">
        <f t="shared" si="4"/>
        <v>16543</v>
      </c>
      <c r="G9" s="10">
        <f t="shared" si="5"/>
        <v>13786</v>
      </c>
      <c r="H9" s="10">
        <f t="shared" si="6"/>
        <v>11488</v>
      </c>
      <c r="I9" s="4" t="e">
        <f>#REF!</f>
        <v>#REF!</v>
      </c>
      <c r="J9" s="4" t="str">
        <f t="shared" si="7"/>
        <v>10.01.23</v>
      </c>
      <c r="O9">
        <v>0</v>
      </c>
      <c r="P9">
        <f t="shared" si="10"/>
        <v>0</v>
      </c>
      <c r="Q9">
        <v>405</v>
      </c>
      <c r="R9" s="2">
        <v>6700000</v>
      </c>
      <c r="S9" s="8" t="s">
        <v>24</v>
      </c>
      <c r="T9" s="8"/>
    </row>
    <row r="10" spans="1:20" x14ac:dyDescent="0.25">
      <c r="A10" s="4">
        <f t="shared" si="0"/>
        <v>0</v>
      </c>
      <c r="B10" s="4">
        <f t="shared" si="1"/>
        <v>405</v>
      </c>
      <c r="C10" s="4">
        <f t="shared" si="9"/>
        <v>486</v>
      </c>
      <c r="D10" s="4">
        <f t="shared" si="2"/>
        <v>583.19999999999993</v>
      </c>
      <c r="E10" s="5">
        <f t="shared" si="3"/>
        <v>7500000</v>
      </c>
      <c r="F10" s="10">
        <f t="shared" si="4"/>
        <v>18519</v>
      </c>
      <c r="G10" s="15">
        <f t="shared" si="5"/>
        <v>15432</v>
      </c>
      <c r="H10" s="10">
        <f t="shared" si="6"/>
        <v>12860</v>
      </c>
      <c r="I10" s="4" t="e">
        <f>#REF!</f>
        <v>#REF!</v>
      </c>
      <c r="J10" s="4" t="str">
        <f t="shared" si="7"/>
        <v>10.03.23</v>
      </c>
      <c r="O10">
        <v>0</v>
      </c>
      <c r="P10">
        <f t="shared" si="10"/>
        <v>0</v>
      </c>
      <c r="Q10">
        <v>405</v>
      </c>
      <c r="R10" s="2">
        <v>7500000</v>
      </c>
      <c r="S10" s="8" t="s">
        <v>25</v>
      </c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5" t="e">
        <f t="shared" si="4"/>
        <v>#DIV/0!</v>
      </c>
      <c r="G11" s="15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10"/>
        <v>0</v>
      </c>
      <c r="Q11">
        <f t="shared" si="8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10"/>
        <v>0</v>
      </c>
      <c r="Q12">
        <f t="shared" si="8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8" spans="6:24" x14ac:dyDescent="0.25">
      <c r="G18" t="s">
        <v>13</v>
      </c>
    </row>
    <row r="20" spans="6:24" x14ac:dyDescent="0.25">
      <c r="F20" s="7">
        <f>H20/1.2</f>
        <v>440</v>
      </c>
      <c r="G20" t="s">
        <v>14</v>
      </c>
      <c r="H20">
        <v>528</v>
      </c>
    </row>
    <row r="21" spans="6:24" x14ac:dyDescent="0.25">
      <c r="G21" t="s">
        <v>15</v>
      </c>
      <c r="H21">
        <v>15500</v>
      </c>
    </row>
    <row r="22" spans="6:24" x14ac:dyDescent="0.25">
      <c r="G22" s="6" t="s">
        <v>16</v>
      </c>
      <c r="H22" s="6">
        <f>H21*H20</f>
        <v>8184000</v>
      </c>
    </row>
    <row r="23" spans="6:24" x14ac:dyDescent="0.25">
      <c r="O23" t="s">
        <v>26</v>
      </c>
      <c r="P23">
        <v>466</v>
      </c>
    </row>
    <row r="24" spans="6:24" x14ac:dyDescent="0.25">
      <c r="O24" t="s">
        <v>27</v>
      </c>
      <c r="P24" s="11">
        <v>57</v>
      </c>
      <c r="Q24" s="11"/>
      <c r="R24" s="13"/>
      <c r="T24" s="11"/>
      <c r="U24" s="11"/>
      <c r="V24" s="11"/>
      <c r="W24" s="11"/>
      <c r="X24" s="11"/>
    </row>
    <row r="25" spans="6:24" x14ac:dyDescent="0.25">
      <c r="O25" t="s">
        <v>28</v>
      </c>
      <c r="P25" s="11">
        <v>16</v>
      </c>
      <c r="Q25" s="14"/>
      <c r="R25" s="14"/>
      <c r="T25" s="14"/>
      <c r="U25" s="14"/>
      <c r="V25" s="11"/>
      <c r="W25" s="11"/>
      <c r="X25" s="11"/>
    </row>
    <row r="26" spans="6:24" x14ac:dyDescent="0.25">
      <c r="P26" s="11">
        <f>P25+P24+P23</f>
        <v>539</v>
      </c>
      <c r="Q26" s="11"/>
      <c r="R26" s="11"/>
      <c r="T26" s="11"/>
      <c r="U26" s="11"/>
      <c r="V26" s="11"/>
      <c r="W26" s="11"/>
      <c r="X26" s="11"/>
    </row>
    <row r="27" spans="6:24" x14ac:dyDescent="0.25">
      <c r="G27" t="s">
        <v>17</v>
      </c>
      <c r="J27" t="s">
        <v>29</v>
      </c>
      <c r="P27" s="11"/>
      <c r="Q27" s="11"/>
      <c r="R27" s="11"/>
      <c r="T27" s="11"/>
      <c r="U27" s="11"/>
      <c r="V27" s="11"/>
      <c r="W27" s="11"/>
      <c r="X27" s="11"/>
    </row>
    <row r="28" spans="6:24" x14ac:dyDescent="0.25">
      <c r="G28" t="s">
        <v>18</v>
      </c>
      <c r="H28">
        <v>400000</v>
      </c>
      <c r="J28" t="s">
        <v>30</v>
      </c>
      <c r="P28" s="11"/>
      <c r="Q28" s="11"/>
      <c r="R28" s="12"/>
      <c r="T28" s="12"/>
      <c r="U28" s="12"/>
      <c r="V28" s="11"/>
      <c r="W28" s="11"/>
      <c r="X28" s="11"/>
    </row>
    <row r="29" spans="6:24" x14ac:dyDescent="0.25">
      <c r="G29" t="s">
        <v>19</v>
      </c>
      <c r="H29">
        <v>240000</v>
      </c>
      <c r="P29" s="11"/>
      <c r="Q29" s="11"/>
      <c r="R29" s="11"/>
      <c r="T29" s="11"/>
      <c r="U29" s="11"/>
      <c r="V29" s="11"/>
      <c r="W29" s="11"/>
      <c r="X29" s="11"/>
    </row>
    <row r="30" spans="6:24" x14ac:dyDescent="0.25">
      <c r="G30" t="s">
        <v>20</v>
      </c>
      <c r="H30">
        <v>30000</v>
      </c>
      <c r="P30" s="11"/>
      <c r="Q30" s="11"/>
      <c r="R30" s="11"/>
      <c r="T30" s="11"/>
      <c r="U30" s="11"/>
      <c r="V30" s="11"/>
      <c r="W30" s="11"/>
      <c r="X30" s="11"/>
    </row>
    <row r="31" spans="6:24" x14ac:dyDescent="0.25">
      <c r="G31" t="s">
        <v>21</v>
      </c>
      <c r="H31">
        <f>H30+H29+H28</f>
        <v>670000</v>
      </c>
      <c r="P31" s="11"/>
      <c r="Q31" s="11"/>
      <c r="R31" s="11"/>
      <c r="T31" s="11"/>
      <c r="U31" s="11"/>
      <c r="V31" s="11"/>
      <c r="W31" s="11"/>
      <c r="X31" s="11"/>
    </row>
    <row r="32" spans="6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8"/>
  <sheetViews>
    <sheetView topLeftCell="A7" zoomScaleNormal="100" workbookViewId="0">
      <selection activeCell="A8" sqref="A8"/>
    </sheetView>
  </sheetViews>
  <sheetFormatPr defaultRowHeight="15" x14ac:dyDescent="0.25"/>
  <sheetData>
    <row r="8" spans="1:1" x14ac:dyDescent="0.25">
      <c r="A8" s="6"/>
    </row>
  </sheetData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2023-12-25T07:12:08Z</dcterms:modified>
</cp:coreProperties>
</file>