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SMECCC Panvel\shilpa Saschin Ghanekar\"/>
    </mc:Choice>
  </mc:AlternateContent>
  <xr:revisionPtr revIDLastSave="0" documentId="13_ncr:1_{8C9E3075-B311-4355-8A17-1A2A4871D2F2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" i="4" l="1"/>
  <c r="P7" i="4"/>
  <c r="G31" i="4"/>
  <c r="G33" i="4" s="1"/>
  <c r="C5" i="25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B7" i="4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P17" i="4"/>
  <c r="Q17" i="4" s="1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G15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<sst xmlns="http://schemas.openxmlformats.org/spreadsheetml/2006/main" count="127" uniqueCount="85">
  <si>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</si>
  <si>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</si>
  <si>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</si>
  <si>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</si>
  <si>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</si>
  <si>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</si>
  <si>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</si>
  <si>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</si>
  <si>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</si>
  <si>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</si>
  <si>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</si>
  <si>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</si>
  <si>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</si>
  <si>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</si>
  <si>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</si>
  <si>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</si>
  <si>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</si>
  <si>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</si>
  <si>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</si>
  <si>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</si>
  <si>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</si>
  <si>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</si>
  <si>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</si>
  <si>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</si>
  <si>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</si>
  <si>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</si>
  <si>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</si>
  <si>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</si>
  <si>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</si>
  <si>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</si>
  <si>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</si>
  <si>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</si>
  <si>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</si>
  <si>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</si>
  <si>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</si>
  <si>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</si>
  <si>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</si>
  <si>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</si>
  <si>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</si>
  <si>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</si>
  <si>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</si>
  <si>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</si>
  <si>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</si>
  <si>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</si>
  <si>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</si>
  <si>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</si>
  <si>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</si>
  <si>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</si>
  <si>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</si>
  <si>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</si>
  <si>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</si>
  <si>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</si>
  <si>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</si>
  <si>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</si>
  <si>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</si>
  <si>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</si>
  <si>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</si>
  <si>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</si>
  <si>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</si>
  <si>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</si>
  <si>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</si>
  <si>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</si>
  <si>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</si>
  <si>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</si>
  <si>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</si>
  <si>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</si>
  <si>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</si>
  <si>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</si>
  <si>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</si>
  <si>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</si>
  <si>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</si>
  <si>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</si>
  <si>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</si>
  <si>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</si>
  <si>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</si>
  <si>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</si>
  <si>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</si>
  <si>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</si>
  <si>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</si>
  <si>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</si>
  <si>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</si>
  <si>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</si>
  <si>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</si>
  <si>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15.12.2023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</si>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</sst>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47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DBDCE1-34F2-5522-3944-0A1A9B1A6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12B397-D4E6-B688-892B-A6BD5F95E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439913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5C14B-3374-06CC-D9BE-48AA09A36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31913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268439</xdr:colOff>
      <xdr:row>46</xdr:row>
      <xdr:rowOff>48808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8ECE0F-884F-A3DF-F1D7-58AD1F4E2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0439" cy="8478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40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C6FA30-A207-4612-D4CC-E39CD6AC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7706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41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28FC6-1177-1017-0ED1-C3006A417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7830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16500</v>
      </c>
      <c r="D3" s="22" t="s">
        <v>75</v>
      </c>
      <c r="E3" s="6" t="s">
        <v>84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13800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2023</v>
      </c>
    </row>
    <row r="8" spans="1:5" x14ac:dyDescent="0.25">
      <c r="A8" s="15" t="s">
        <v>18</v>
      </c>
      <c r="B8" s="23"/>
      <c r="C8" s="24">
        <f>C9-C7</f>
        <v>60</v>
      </c>
      <c r="D8" s="24">
        <v>2023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2700</v>
      </c>
      <c r="D13" s="22"/>
    </row>
    <row r="14" spans="1:5" x14ac:dyDescent="0.25">
      <c r="A14" s="15" t="s">
        <v>15</v>
      </c>
      <c r="B14" s="18"/>
      <c r="C14" s="19">
        <f>C5</f>
        <v>13800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16500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ACA</v>
      </c>
      <c r="B18" s="7"/>
      <c r="C18" s="29">
        <v>369</v>
      </c>
      <c r="D18" s="24"/>
    </row>
    <row r="19" spans="1:5" x14ac:dyDescent="0.25">
      <c r="A19" s="15" t="s">
        <v>73</v>
      </c>
      <c r="B19" s="6"/>
      <c r="C19" s="30">
        <f>C18*C16</f>
        <v>6088500</v>
      </c>
      <c r="D19" s="31"/>
      <c r="E19" s="66"/>
    </row>
    <row r="20" spans="1:5" x14ac:dyDescent="0.25">
      <c r="A20" s="15" t="s">
        <v>24</v>
      </c>
      <c r="C20" s="32">
        <f>C19*90%</f>
        <v>5479650</v>
      </c>
      <c r="D20" s="30"/>
    </row>
    <row r="21" spans="1:5" x14ac:dyDescent="0.25">
      <c r="A21" s="15" t="s">
        <v>25</v>
      </c>
      <c r="C21" s="32">
        <f>C19*80%</f>
        <v>4870800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996300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12684.375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O12" sqref="O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369</v>
      </c>
      <c r="C2" s="4">
        <f t="shared" ref="C2:C16" si="1">B2*1.2</f>
        <v>442.8</v>
      </c>
      <c r="D2" s="4">
        <f t="shared" ref="D2:D16" si="2">C2*1.2</f>
        <v>531.36</v>
      </c>
      <c r="E2" s="5">
        <f t="shared" ref="E2:E16" si="3">R2</f>
        <v>6900000</v>
      </c>
      <c r="F2" s="74">
        <f t="shared" ref="F2:F15" si="4">ROUND((E2/B2),0)</f>
        <v>18699</v>
      </c>
      <c r="G2" s="74">
        <f t="shared" ref="G2:G15" si="5">ROUND((E2/C2),0)</f>
        <v>15583</v>
      </c>
      <c r="H2" s="74">
        <f t="shared" ref="H2:H15" si="6">ROUND((E2/D2),0)</f>
        <v>12986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369</v>
      </c>
      <c r="R2" s="75">
        <v>6900000</v>
      </c>
      <c r="S2" s="2"/>
    </row>
    <row r="3" spans="1:19" x14ac:dyDescent="0.25">
      <c r="A3" s="4">
        <v>2</v>
      </c>
      <c r="B3" s="4">
        <f t="shared" si="0"/>
        <v>349</v>
      </c>
      <c r="C3" s="4">
        <f t="shared" si="1"/>
        <v>418.8</v>
      </c>
      <c r="D3" s="4">
        <f t="shared" si="2"/>
        <v>502.56</v>
      </c>
      <c r="E3" s="5">
        <f t="shared" si="3"/>
        <v>6800000</v>
      </c>
      <c r="F3" s="74">
        <f t="shared" si="4"/>
        <v>19484</v>
      </c>
      <c r="G3" s="74">
        <f t="shared" si="5"/>
        <v>16237</v>
      </c>
      <c r="H3" s="74">
        <f t="shared" si="6"/>
        <v>13531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349</v>
      </c>
      <c r="R3" s="75">
        <v>6800000</v>
      </c>
      <c r="S3" s="2"/>
    </row>
    <row r="4" spans="1:19" x14ac:dyDescent="0.25">
      <c r="A4" s="4">
        <v>3</v>
      </c>
      <c r="B4" s="4">
        <f t="shared" si="0"/>
        <v>369</v>
      </c>
      <c r="C4" s="4">
        <f t="shared" si="1"/>
        <v>442.8</v>
      </c>
      <c r="D4" s="4">
        <f t="shared" si="2"/>
        <v>531.36</v>
      </c>
      <c r="E4" s="5">
        <f t="shared" si="3"/>
        <v>7000000</v>
      </c>
      <c r="F4" s="4">
        <f t="shared" si="4"/>
        <v>18970</v>
      </c>
      <c r="G4" s="4">
        <f t="shared" si="5"/>
        <v>15808</v>
      </c>
      <c r="H4" s="4">
        <f t="shared" si="6"/>
        <v>13174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369</v>
      </c>
      <c r="R4" s="2">
        <v>7000000</v>
      </c>
      <c r="S4" s="2"/>
    </row>
    <row r="5" spans="1:19" x14ac:dyDescent="0.25">
      <c r="A5" s="4">
        <v>4</v>
      </c>
      <c r="B5" s="4">
        <f t="shared" si="0"/>
        <v>368</v>
      </c>
      <c r="C5" s="4">
        <f t="shared" si="1"/>
        <v>441.59999999999997</v>
      </c>
      <c r="D5" s="4">
        <f t="shared" si="2"/>
        <v>529.91999999999996</v>
      </c>
      <c r="E5" s="5">
        <f t="shared" si="3"/>
        <v>6500000</v>
      </c>
      <c r="F5" s="74">
        <f t="shared" si="4"/>
        <v>17663</v>
      </c>
      <c r="G5" s="74">
        <f t="shared" si="5"/>
        <v>14719</v>
      </c>
      <c r="H5" s="74">
        <f t="shared" si="6"/>
        <v>12266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368</v>
      </c>
      <c r="R5" s="75">
        <v>6500000</v>
      </c>
      <c r="S5" s="2"/>
    </row>
    <row r="6" spans="1:19" x14ac:dyDescent="0.25">
      <c r="A6" s="4">
        <v>5</v>
      </c>
      <c r="B6" s="4">
        <f t="shared" si="0"/>
        <v>416.66666666666669</v>
      </c>
      <c r="C6" s="4">
        <f t="shared" si="1"/>
        <v>500</v>
      </c>
      <c r="D6" s="4">
        <f t="shared" si="2"/>
        <v>600</v>
      </c>
      <c r="E6" s="5">
        <f t="shared" si="3"/>
        <v>7000000</v>
      </c>
      <c r="F6" s="74">
        <f t="shared" si="4"/>
        <v>16800</v>
      </c>
      <c r="G6" s="74">
        <f t="shared" si="5"/>
        <v>14000</v>
      </c>
      <c r="H6" s="74">
        <f t="shared" si="6"/>
        <v>11667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500</v>
      </c>
      <c r="Q6" s="7">
        <f t="shared" ref="Q6:Q10" si="10">P6/1.2</f>
        <v>416.66666666666669</v>
      </c>
      <c r="R6" s="75">
        <v>7000000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74</v>
      </c>
      <c r="D28" s="68" t="s">
        <v>83</v>
      </c>
      <c r="F28" s="53" t="s">
        <v>84</v>
      </c>
      <c r="G28" s="53">
        <v>369</v>
      </c>
    </row>
    <row r="29" spans="1:19" s="10" customFormat="1" x14ac:dyDescent="0.25">
      <c r="C29" s="68" t="s">
        <v>1</v>
      </c>
      <c r="D29" s="68">
        <v>5007585</v>
      </c>
      <c r="F29" s="53" t="s">
        <v>71</v>
      </c>
      <c r="G29" s="53">
        <v>406</v>
      </c>
      <c r="H29" s="10">
        <f>G29/G28</f>
        <v>1.1002710027100271</v>
      </c>
    </row>
    <row r="30" spans="1:19" s="10" customFormat="1" x14ac:dyDescent="0.25">
      <c r="F30" s="53" t="s">
        <v>72</v>
      </c>
      <c r="G30" s="53">
        <v>17500</v>
      </c>
    </row>
    <row r="31" spans="1:19" s="10" customFormat="1" x14ac:dyDescent="0.25">
      <c r="C31" s="71"/>
      <c r="D31" s="71"/>
      <c r="F31" s="71" t="s">
        <v>73</v>
      </c>
      <c r="G31" s="71">
        <f>G28*G30</f>
        <v>6457500</v>
      </c>
      <c r="H31" s="10">
        <f>G31/D29</f>
        <v>1.2895437621128747</v>
      </c>
    </row>
    <row r="32" spans="1:19" s="10" customFormat="1" x14ac:dyDescent="0.25">
      <c r="C32" s="71"/>
      <c r="D32" s="71"/>
      <c r="F32" s="71" t="s">
        <v>24</v>
      </c>
      <c r="G32" s="71">
        <f>G31*90%</f>
        <v>5811750</v>
      </c>
    </row>
    <row r="33" spans="3:7" s="10" customFormat="1" x14ac:dyDescent="0.25">
      <c r="C33" s="71"/>
      <c r="D33" s="71"/>
      <c r="F33" s="71" t="s">
        <v>25</v>
      </c>
      <c r="G33" s="71">
        <f>G31*80%</f>
        <v>5166000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2023-12-27T07:06:47Z</dcterms:modified>
</cp:coreProperties>
</file>