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Jyoti R Lunawat\"/>
    </mc:Choice>
  </mc:AlternateContent>
  <xr:revisionPtr revIDLastSave="0" documentId="13_ncr:1_{928BC125-3DEA-48F0-BE24-D0DADA893DBF}" xr6:coauthVersionLast="36" xr6:coauthVersionMax="47" xr10:uidLastSave="{00000000-0000-0000-0000-000000000000}"/>
  <bookViews>
    <workbookView xWindow="0" yWindow="0" windowWidth="28800" windowHeight="12105" tabRatio="932" xr2:uid="{00000000-000D-0000-FFFF-FFFF00000000}"/>
  </bookViews>
  <sheets>
    <sheet name="22-23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6" r:id="rId12"/>
    <sheet name="Sheet12" sheetId="27" r:id="rId13"/>
  </sheets>
  <calcPr calcId="191029"/>
</workbook>
</file>

<file path=xl/calcChain.xml><?xml version="1.0" encoding="utf-8"?>
<calcChain xmlns="http://schemas.openxmlformats.org/spreadsheetml/2006/main">
  <c r="N32" i="4" l="1"/>
  <c r="G32" i="4" l="1"/>
  <c r="G34" i="4" s="1"/>
  <c r="H34" i="4" s="1"/>
  <c r="I30" i="4" l="1"/>
  <c r="G29" i="4"/>
  <c r="H30" i="4"/>
  <c r="G36" i="4" l="1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12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B5" i="4"/>
  <c r="H20" i="4"/>
  <c r="F20" i="4"/>
  <c r="G20" i="4"/>
  <c r="F16" i="4"/>
  <c r="G16" i="4"/>
  <c r="G35" i="4"/>
  <c r="C5" i="4" l="1"/>
  <c r="F5" i="4"/>
  <c r="D5" i="4" l="1"/>
  <c r="H5" i="4" s="1"/>
  <c r="G5" i="4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<sst xmlns="http://schemas.openxmlformats.org/spreadsheetml/2006/main" count="102" uniqueCount="31">
  <si>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</si>
  <si>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</si>
  <si>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</si>
  <si>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</si>
  <si>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</si>
  <si>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</si>
  <si>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</si>
  <si>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</si>
  <si>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</si>
  <si>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</si>
  <si>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</si>
  <si>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</si>
  <si>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</si>
  <si>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</si>
  <si>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DV</t>
  </si>
  <si>
    <t>ABUA</t>
  </si>
  <si>
    <t>Rate</t>
  </si>
  <si>
    <t>FMV</t>
  </si>
  <si>
    <t xml:space="preserve">Agreement </t>
  </si>
  <si>
    <t>igr-03.02.22</t>
  </si>
  <si>
    <t>igr-02.06.22</t>
  </si>
  <si>
    <t>f. no. 2908, 29th floor</t>
  </si>
  <si>
    <t>sd</t>
  </si>
  <si>
    <t>RERA aca</t>
  </si>
  <si>
    <t>ltd. Area</t>
  </si>
  <si>
    <t>total</t>
  </si>
  <si>
    <t>1 car park</t>
  </si>
  <si>
    <t>14.12.2023</t>
  </si>
  <si>
    <t>incl car park</t>
  </si>
  <si>
    <t>27000/- on ca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</si>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</sst>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43" fontId="0" fillId="0" borderId="1" xfId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1" xfId="1" applyFont="1" applyBorder="1"/>
    <xf numFmtId="0" fontId="1" fillId="2" borderId="0" xfId="0" applyFont="1" applyFill="1"/>
    <xf numFmtId="0" fontId="1" fillId="3" borderId="0" xfId="0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49418</xdr:colOff>
      <xdr:row>47</xdr:row>
      <xdr:rowOff>134581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28C961-D4B9-9616-4689-2CF5D0043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51018" cy="8821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114300</xdr:rowOff>
    </xdr:from>
    <xdr:to>
      <xdr:col>10</xdr:col>
      <xdr:colOff>180975</xdr:colOff>
      <xdr:row>19</xdr:row>
      <xdr:rowOff>9525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221FBD5-31EF-64C2-A10F-5A9F62223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4300"/>
          <a:ext cx="6229350" cy="35147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180975</xdr:rowOff>
    </xdr:from>
    <xdr:to>
      <xdr:col>8</xdr:col>
      <xdr:colOff>190500</xdr:colOff>
      <xdr:row>34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C26401-BBF3-FE80-ABAD-0733A1080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80975"/>
          <a:ext cx="5010150" cy="6477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171450</xdr:rowOff>
    </xdr:from>
    <xdr:to>
      <xdr:col>8</xdr:col>
      <xdr:colOff>190500</xdr:colOff>
      <xdr:row>34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F4DFB9-5F30-8879-CB0F-CF29360BD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71450"/>
          <a:ext cx="5010150" cy="64865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135155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BC8B90-7B48-F54F-2FE0-ABA0069E9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36755" cy="8869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563755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6604DC-B203-C3C8-B141-7415A0A7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55755" cy="8916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497071</xdr:colOff>
      <xdr:row>50</xdr:row>
      <xdr:rowOff>29835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239AB9-02F9-2331-25D5-17F82D13B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689071" cy="9030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173516</xdr:colOff>
      <xdr:row>47</xdr:row>
      <xdr:rowOff>125092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6A2EAC-1C1E-464C-5020-374274D0D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03916" cy="90785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125884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C82BE0-007C-CA51-62EC-9C26CBC49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56284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114300</xdr:rowOff>
    </xdr:from>
    <xdr:to>
      <xdr:col>12</xdr:col>
      <xdr:colOff>429201</xdr:colOff>
      <xdr:row>25</xdr:row>
      <xdr:rowOff>57150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C5235C6F-A137-E9E9-439E-70719289F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4300"/>
          <a:ext cx="7715826" cy="47053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16</xdr:col>
      <xdr:colOff>85725</xdr:colOff>
      <xdr:row>32</xdr:row>
      <xdr:rowOff>135267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44BF5171-7934-FF6F-9FA6-76BF4757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2875"/>
          <a:ext cx="9810750" cy="6088392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0</xdr:row>
      <xdr:rowOff>57149</xdr:rowOff>
    </xdr:from>
    <xdr:to>
      <xdr:col>15</xdr:col>
      <xdr:colOff>476249</xdr:colOff>
      <xdr:row>28</xdr:row>
      <xdr:rowOff>109580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621AAC39-187A-66C7-D29F-4CD5AF284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57149"/>
          <a:ext cx="9572625" cy="5386431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3"/>
  <sheetViews>
    <sheetView tabSelected="1" topLeftCell="A7" workbookViewId="0">
      <selection activeCell="G6" sqref="G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17.570312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918</v>
      </c>
      <c r="C2" s="4">
        <f t="shared" ref="C2:C16" si="1">B2*1.2</f>
        <v>1101.5999999999999</v>
      </c>
      <c r="D2" s="4">
        <f t="shared" ref="D2:D16" si="2">C2*1.2</f>
        <v>1321.9199999999998</v>
      </c>
      <c r="E2" s="5">
        <f t="shared" ref="E2:E16" si="3">R2</f>
        <v>27500000</v>
      </c>
      <c r="F2" s="15">
        <f t="shared" ref="F2:F15" si="4">ROUND((E2/B2),0)</f>
        <v>29956</v>
      </c>
      <c r="G2" s="4">
        <f t="shared" ref="G2:G15" si="5">ROUND((E2/C2),0)</f>
        <v>24964</v>
      </c>
      <c r="H2" s="4">
        <f t="shared" ref="H2:H15" si="6">ROUND((E2/D2),0)</f>
        <v>20803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918</v>
      </c>
      <c r="R2" s="2">
        <v>27500000</v>
      </c>
      <c r="S2" s="2">
        <v>19</v>
      </c>
    </row>
    <row r="3" spans="1:19" x14ac:dyDescent="0.25">
      <c r="A3" s="4">
        <v>2</v>
      </c>
      <c r="B3" s="4">
        <f t="shared" si="0"/>
        <v>815</v>
      </c>
      <c r="C3" s="4">
        <f t="shared" si="1"/>
        <v>978</v>
      </c>
      <c r="D3" s="4">
        <f t="shared" si="2"/>
        <v>1173.5999999999999</v>
      </c>
      <c r="E3" s="5">
        <f t="shared" si="3"/>
        <v>21000000</v>
      </c>
      <c r="F3" s="14">
        <f t="shared" si="4"/>
        <v>25767</v>
      </c>
      <c r="G3" s="4">
        <f t="shared" si="5"/>
        <v>21472</v>
      </c>
      <c r="H3" s="4">
        <f t="shared" si="6"/>
        <v>17894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815</v>
      </c>
      <c r="R3" s="2">
        <v>21000000</v>
      </c>
      <c r="S3" s="2"/>
    </row>
    <row r="4" spans="1:19" x14ac:dyDescent="0.25">
      <c r="A4" s="4">
        <v>3</v>
      </c>
      <c r="B4" s="4">
        <f t="shared" si="0"/>
        <v>895</v>
      </c>
      <c r="C4" s="4">
        <f t="shared" si="1"/>
        <v>1074</v>
      </c>
      <c r="D4" s="4">
        <f t="shared" si="2"/>
        <v>1288.8</v>
      </c>
      <c r="E4" s="5">
        <f t="shared" si="3"/>
        <v>20000000</v>
      </c>
      <c r="F4" s="15">
        <f t="shared" si="4"/>
        <v>22346</v>
      </c>
      <c r="G4" s="15">
        <f t="shared" si="5"/>
        <v>18622</v>
      </c>
      <c r="H4" s="15">
        <f t="shared" si="6"/>
        <v>15518</v>
      </c>
      <c r="I4" s="15">
        <f t="shared" si="7"/>
        <v>0</v>
      </c>
      <c r="J4" s="15">
        <f t="shared" si="8"/>
        <v>0</v>
      </c>
      <c r="K4" s="16"/>
      <c r="L4" s="16"/>
      <c r="M4" s="16"/>
      <c r="N4" s="16"/>
      <c r="O4" s="16">
        <v>0</v>
      </c>
      <c r="P4" s="16">
        <f t="shared" si="9"/>
        <v>0</v>
      </c>
      <c r="Q4" s="16">
        <v>895</v>
      </c>
      <c r="R4" s="17">
        <v>20000000</v>
      </c>
      <c r="S4" s="17"/>
    </row>
    <row r="5" spans="1:19" x14ac:dyDescent="0.25">
      <c r="A5" s="4">
        <v>4</v>
      </c>
      <c r="B5" s="4">
        <f t="shared" si="0"/>
        <v>714</v>
      </c>
      <c r="C5" s="4">
        <f t="shared" si="1"/>
        <v>856.8</v>
      </c>
      <c r="D5" s="4">
        <f t="shared" si="2"/>
        <v>1028.1599999999999</v>
      </c>
      <c r="E5" s="5">
        <f t="shared" si="3"/>
        <v>19000000</v>
      </c>
      <c r="F5" s="14">
        <f t="shared" si="4"/>
        <v>26611</v>
      </c>
      <c r="G5" s="15">
        <f t="shared" si="5"/>
        <v>22176</v>
      </c>
      <c r="H5" s="15">
        <f t="shared" si="6"/>
        <v>18480</v>
      </c>
      <c r="I5" s="15">
        <f t="shared" si="7"/>
        <v>0</v>
      </c>
      <c r="J5" s="15">
        <f t="shared" si="8"/>
        <v>0</v>
      </c>
      <c r="K5" s="16"/>
      <c r="L5" s="16"/>
      <c r="M5" s="16"/>
      <c r="N5" s="16"/>
      <c r="O5" s="16">
        <v>0</v>
      </c>
      <c r="P5" s="16">
        <f t="shared" si="9"/>
        <v>0</v>
      </c>
      <c r="Q5" s="16">
        <v>714</v>
      </c>
      <c r="R5" s="17">
        <v>19000000</v>
      </c>
      <c r="S5" s="17">
        <v>14</v>
      </c>
    </row>
    <row r="6" spans="1:19" x14ac:dyDescent="0.25">
      <c r="A6" s="4">
        <v>5</v>
      </c>
      <c r="B6" s="4">
        <f t="shared" si="0"/>
        <v>906</v>
      </c>
      <c r="C6" s="4">
        <f t="shared" si="1"/>
        <v>1087.2</v>
      </c>
      <c r="D6" s="4">
        <f t="shared" si="2"/>
        <v>1304.6400000000001</v>
      </c>
      <c r="E6" s="5">
        <f t="shared" si="3"/>
        <v>25400000</v>
      </c>
      <c r="F6" s="15">
        <f t="shared" si="4"/>
        <v>28035</v>
      </c>
      <c r="G6" s="15">
        <f t="shared" si="5"/>
        <v>23363</v>
      </c>
      <c r="H6" s="15">
        <f t="shared" si="6"/>
        <v>19469</v>
      </c>
      <c r="I6" s="15">
        <f t="shared" si="7"/>
        <v>0</v>
      </c>
      <c r="J6" s="15">
        <f t="shared" si="8"/>
        <v>0</v>
      </c>
      <c r="K6" s="16"/>
      <c r="L6" s="16"/>
      <c r="M6" s="16"/>
      <c r="N6" s="16"/>
      <c r="O6" s="16">
        <v>0</v>
      </c>
      <c r="P6" s="16">
        <f t="shared" si="9"/>
        <v>0</v>
      </c>
      <c r="Q6" s="16">
        <v>906</v>
      </c>
      <c r="R6" s="17">
        <v>25400000</v>
      </c>
      <c r="S6" s="17"/>
    </row>
    <row r="7" spans="1:19" x14ac:dyDescent="0.25">
      <c r="A7" s="4">
        <v>6</v>
      </c>
      <c r="B7" s="4">
        <f t="shared" si="0"/>
        <v>635</v>
      </c>
      <c r="C7" s="4">
        <f t="shared" si="1"/>
        <v>762</v>
      </c>
      <c r="D7" s="4">
        <f t="shared" si="2"/>
        <v>914.4</v>
      </c>
      <c r="E7" s="5">
        <f t="shared" si="3"/>
        <v>19600000</v>
      </c>
      <c r="F7" s="15">
        <f t="shared" si="4"/>
        <v>30866</v>
      </c>
      <c r="G7" s="15">
        <f t="shared" si="5"/>
        <v>25722</v>
      </c>
      <c r="H7" s="15">
        <f t="shared" si="6"/>
        <v>21435</v>
      </c>
      <c r="I7" s="15">
        <f t="shared" si="7"/>
        <v>0</v>
      </c>
      <c r="J7" s="15">
        <f t="shared" si="8"/>
        <v>0</v>
      </c>
      <c r="K7" s="16"/>
      <c r="L7" s="16"/>
      <c r="M7" s="16"/>
      <c r="N7" s="16"/>
      <c r="O7" s="16">
        <v>0</v>
      </c>
      <c r="P7" s="16">
        <f t="shared" si="9"/>
        <v>0</v>
      </c>
      <c r="Q7" s="16">
        <v>635</v>
      </c>
      <c r="R7" s="17">
        <v>19600000</v>
      </c>
      <c r="S7" s="17"/>
    </row>
    <row r="8" spans="1:19" x14ac:dyDescent="0.25">
      <c r="A8" s="4">
        <v>7</v>
      </c>
      <c r="B8" s="4">
        <f t="shared" si="0"/>
        <v>935</v>
      </c>
      <c r="C8" s="4">
        <f t="shared" si="1"/>
        <v>1122</v>
      </c>
      <c r="D8" s="4">
        <f t="shared" si="2"/>
        <v>1346.3999999999999</v>
      </c>
      <c r="E8" s="5">
        <f t="shared" si="3"/>
        <v>31500000</v>
      </c>
      <c r="F8" s="15">
        <f t="shared" si="4"/>
        <v>33690</v>
      </c>
      <c r="G8" s="15">
        <f t="shared" si="5"/>
        <v>28075</v>
      </c>
      <c r="H8" s="15">
        <f t="shared" si="6"/>
        <v>23396</v>
      </c>
      <c r="I8" s="15">
        <f t="shared" si="7"/>
        <v>0</v>
      </c>
      <c r="J8" s="15">
        <f t="shared" si="8"/>
        <v>0</v>
      </c>
      <c r="K8" s="16"/>
      <c r="L8" s="16"/>
      <c r="M8" s="16"/>
      <c r="N8" s="16"/>
      <c r="O8" s="16">
        <v>0</v>
      </c>
      <c r="P8" s="16">
        <f t="shared" si="9"/>
        <v>0</v>
      </c>
      <c r="Q8" s="16">
        <v>935</v>
      </c>
      <c r="R8" s="17">
        <v>31500000</v>
      </c>
      <c r="S8" s="17"/>
    </row>
    <row r="9" spans="1:19" x14ac:dyDescent="0.25">
      <c r="A9" s="4">
        <v>8</v>
      </c>
      <c r="B9" s="4">
        <f t="shared" si="0"/>
        <v>901</v>
      </c>
      <c r="C9" s="4">
        <f t="shared" si="1"/>
        <v>1081.2</v>
      </c>
      <c r="D9" s="4">
        <f t="shared" si="2"/>
        <v>1297.44</v>
      </c>
      <c r="E9" s="5">
        <f t="shared" si="3"/>
        <v>27500000</v>
      </c>
      <c r="F9" s="15">
        <f t="shared" si="4"/>
        <v>30522</v>
      </c>
      <c r="G9" s="15">
        <f t="shared" si="5"/>
        <v>25435</v>
      </c>
      <c r="H9" s="15">
        <f t="shared" si="6"/>
        <v>21196</v>
      </c>
      <c r="I9" s="15">
        <f t="shared" si="7"/>
        <v>0</v>
      </c>
      <c r="J9" s="15">
        <f t="shared" si="8"/>
        <v>0</v>
      </c>
      <c r="K9" s="16"/>
      <c r="L9" s="16"/>
      <c r="M9" s="16"/>
      <c r="N9" s="16"/>
      <c r="O9" s="16">
        <v>0</v>
      </c>
      <c r="P9" s="16">
        <f t="shared" si="9"/>
        <v>0</v>
      </c>
      <c r="Q9" s="16">
        <v>901</v>
      </c>
      <c r="R9" s="17">
        <v>27500000</v>
      </c>
      <c r="S9" s="17"/>
    </row>
    <row r="10" spans="1:19" x14ac:dyDescent="0.25">
      <c r="A10" s="4">
        <v>9</v>
      </c>
      <c r="B10" s="4">
        <f t="shared" si="0"/>
        <v>935</v>
      </c>
      <c r="C10" s="4">
        <f t="shared" si="1"/>
        <v>1122</v>
      </c>
      <c r="D10" s="4">
        <f t="shared" si="2"/>
        <v>1346.3999999999999</v>
      </c>
      <c r="E10" s="5">
        <f t="shared" si="3"/>
        <v>31500000</v>
      </c>
      <c r="F10" s="15">
        <f t="shared" si="4"/>
        <v>33690</v>
      </c>
      <c r="G10" s="15">
        <f t="shared" si="5"/>
        <v>28075</v>
      </c>
      <c r="H10" s="15">
        <f t="shared" si="6"/>
        <v>23396</v>
      </c>
      <c r="I10" s="15">
        <f t="shared" si="7"/>
        <v>0</v>
      </c>
      <c r="J10" s="15">
        <f t="shared" si="8"/>
        <v>0</v>
      </c>
      <c r="K10" s="16"/>
      <c r="L10" s="16"/>
      <c r="M10" s="16"/>
      <c r="N10" s="16"/>
      <c r="O10" s="16">
        <v>0</v>
      </c>
      <c r="P10" s="16">
        <f t="shared" si="9"/>
        <v>0</v>
      </c>
      <c r="Q10" s="16">
        <v>935</v>
      </c>
      <c r="R10" s="17">
        <v>31500000</v>
      </c>
      <c r="S10" s="17"/>
    </row>
    <row r="11" spans="1:19" x14ac:dyDescent="0.25">
      <c r="A11" s="4">
        <v>10</v>
      </c>
      <c r="B11" s="4">
        <f t="shared" si="0"/>
        <v>770</v>
      </c>
      <c r="C11" s="4">
        <f t="shared" si="1"/>
        <v>924</v>
      </c>
      <c r="D11" s="4">
        <f t="shared" si="2"/>
        <v>1108.8</v>
      </c>
      <c r="E11" s="5">
        <f t="shared" si="3"/>
        <v>24000000</v>
      </c>
      <c r="F11" s="15">
        <f t="shared" si="4"/>
        <v>31169</v>
      </c>
      <c r="G11" s="15">
        <f t="shared" si="5"/>
        <v>25974</v>
      </c>
      <c r="H11" s="15">
        <f t="shared" si="6"/>
        <v>21645</v>
      </c>
      <c r="I11" s="15">
        <f t="shared" si="7"/>
        <v>0</v>
      </c>
      <c r="J11" s="15">
        <f t="shared" si="8"/>
        <v>0</v>
      </c>
      <c r="K11" s="16"/>
      <c r="L11" s="16"/>
      <c r="M11" s="16"/>
      <c r="N11" s="16"/>
      <c r="O11" s="16">
        <v>0</v>
      </c>
      <c r="P11" s="16">
        <f t="shared" ref="P11:P15" si="10">O11/1.2</f>
        <v>0</v>
      </c>
      <c r="Q11" s="16">
        <v>770</v>
      </c>
      <c r="R11" s="17">
        <v>24000000</v>
      </c>
      <c r="S11" s="17"/>
    </row>
    <row r="12" spans="1:19" x14ac:dyDescent="0.25">
      <c r="A12" s="4">
        <v>11</v>
      </c>
      <c r="B12" s="4">
        <f t="shared" si="0"/>
        <v>1200</v>
      </c>
      <c r="C12" s="4">
        <f t="shared" si="1"/>
        <v>1440</v>
      </c>
      <c r="D12" s="4">
        <f t="shared" si="2"/>
        <v>1728</v>
      </c>
      <c r="E12" s="5">
        <f t="shared" si="3"/>
        <v>30639000</v>
      </c>
      <c r="F12" s="14">
        <f t="shared" si="4"/>
        <v>25533</v>
      </c>
      <c r="G12" s="15">
        <f t="shared" si="5"/>
        <v>21277</v>
      </c>
      <c r="H12" s="15">
        <f t="shared" si="6"/>
        <v>17731</v>
      </c>
      <c r="I12" s="15">
        <f t="shared" si="7"/>
        <v>0</v>
      </c>
      <c r="J12" s="15">
        <f t="shared" si="8"/>
        <v>0</v>
      </c>
      <c r="K12" s="16"/>
      <c r="L12" s="16"/>
      <c r="M12" s="16"/>
      <c r="N12" s="16"/>
      <c r="O12" s="16">
        <v>0</v>
      </c>
      <c r="P12" s="16">
        <f t="shared" si="10"/>
        <v>0</v>
      </c>
      <c r="Q12" s="16">
        <v>1200</v>
      </c>
      <c r="R12" s="17">
        <v>30639000</v>
      </c>
      <c r="S12" s="17" t="s">
        <v>19</v>
      </c>
    </row>
    <row r="13" spans="1:19" x14ac:dyDescent="0.25">
      <c r="A13" s="4">
        <v>12</v>
      </c>
      <c r="B13" s="4">
        <f t="shared" si="0"/>
        <v>1725</v>
      </c>
      <c r="C13" s="4">
        <f t="shared" si="1"/>
        <v>2070</v>
      </c>
      <c r="D13" s="4">
        <f t="shared" si="2"/>
        <v>2484</v>
      </c>
      <c r="E13" s="5">
        <f t="shared" si="3"/>
        <v>43050849</v>
      </c>
      <c r="F13" s="15">
        <f t="shared" si="4"/>
        <v>24957</v>
      </c>
      <c r="G13" s="15">
        <f t="shared" si="5"/>
        <v>20798</v>
      </c>
      <c r="H13" s="15">
        <f t="shared" si="6"/>
        <v>17331</v>
      </c>
      <c r="I13" s="15">
        <f t="shared" si="7"/>
        <v>0</v>
      </c>
      <c r="J13" s="15">
        <f t="shared" si="8"/>
        <v>0</v>
      </c>
      <c r="K13" s="16"/>
      <c r="L13" s="16"/>
      <c r="M13" s="16"/>
      <c r="N13" s="16"/>
      <c r="O13" s="16">
        <v>0</v>
      </c>
      <c r="P13" s="16">
        <f t="shared" si="10"/>
        <v>0</v>
      </c>
      <c r="Q13" s="16">
        <v>1725</v>
      </c>
      <c r="R13" s="17">
        <v>43050849</v>
      </c>
      <c r="S13" s="17" t="s">
        <v>20</v>
      </c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15" t="e">
        <f t="shared" si="4"/>
        <v>#DIV/0!</v>
      </c>
      <c r="G14" s="15" t="e">
        <f t="shared" si="5"/>
        <v>#DIV/0!</v>
      </c>
      <c r="H14" s="15" t="e">
        <f t="shared" si="6"/>
        <v>#DIV/0!</v>
      </c>
      <c r="I14" s="15">
        <f t="shared" si="7"/>
        <v>0</v>
      </c>
      <c r="J14" s="15">
        <f t="shared" si="8"/>
        <v>0</v>
      </c>
      <c r="K14" s="16"/>
      <c r="L14" s="16"/>
      <c r="M14" s="16"/>
      <c r="N14" s="16"/>
      <c r="O14" s="16">
        <v>0</v>
      </c>
      <c r="P14" s="16">
        <f t="shared" si="10"/>
        <v>0</v>
      </c>
      <c r="Q14" s="16">
        <f t="shared" ref="Q14:Q15" si="11">P14/1.2</f>
        <v>0</v>
      </c>
      <c r="R14" s="17">
        <v>0</v>
      </c>
      <c r="S14" s="17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15" t="e">
        <f t="shared" si="4"/>
        <v>#DIV/0!</v>
      </c>
      <c r="G15" s="15" t="e">
        <f t="shared" si="5"/>
        <v>#DIV/0!</v>
      </c>
      <c r="H15" s="15" t="e">
        <f t="shared" si="6"/>
        <v>#DIV/0!</v>
      </c>
      <c r="I15" s="15">
        <f t="shared" si="7"/>
        <v>0</v>
      </c>
      <c r="J15" s="15">
        <f t="shared" si="8"/>
        <v>0</v>
      </c>
      <c r="K15" s="16"/>
      <c r="L15" s="16"/>
      <c r="M15" s="16"/>
      <c r="N15" s="16"/>
      <c r="O15" s="16">
        <v>0</v>
      </c>
      <c r="P15" s="16">
        <f t="shared" si="10"/>
        <v>0</v>
      </c>
      <c r="Q15" s="16">
        <f t="shared" si="11"/>
        <v>0</v>
      </c>
      <c r="R15" s="17">
        <v>0</v>
      </c>
      <c r="S15" s="17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15" t="e">
        <f t="shared" ref="F16" si="12">ROUND((E16/B16),0)</f>
        <v>#DIV/0!</v>
      </c>
      <c r="G16" s="15" t="e">
        <f t="shared" ref="G16" si="13">ROUND((E16/C16),0)</f>
        <v>#DIV/0!</v>
      </c>
      <c r="H16" s="15" t="e">
        <f t="shared" ref="H16" si="14">ROUND((E16/D16),0)</f>
        <v>#DIV/0!</v>
      </c>
      <c r="I16" s="15">
        <f t="shared" ref="I16" si="15">T16</f>
        <v>0</v>
      </c>
      <c r="J16" s="15">
        <f t="shared" ref="J16" si="16">U16</f>
        <v>0</v>
      </c>
      <c r="K16" s="16"/>
      <c r="L16" s="16"/>
      <c r="M16" s="16"/>
      <c r="N16" s="16"/>
      <c r="O16" s="16">
        <v>0</v>
      </c>
      <c r="P16" s="16">
        <f t="shared" ref="P16" si="17">O16/1.2</f>
        <v>0</v>
      </c>
      <c r="Q16" s="16">
        <f t="shared" ref="Q16" si="18">P16/1.2</f>
        <v>0</v>
      </c>
      <c r="R16" s="17">
        <v>0</v>
      </c>
      <c r="S16" s="17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15" t="e">
        <f t="shared" ref="F17" si="23">ROUND((E17/B17),0)</f>
        <v>#DIV/0!</v>
      </c>
      <c r="G17" s="15" t="e">
        <f t="shared" ref="G17" si="24">ROUND((E17/C17),0)</f>
        <v>#DIV/0!</v>
      </c>
      <c r="H17" s="15" t="e">
        <f t="shared" ref="H17" si="25">ROUND((E17/D17),0)</f>
        <v>#DIV/0!</v>
      </c>
      <c r="I17" s="15">
        <f t="shared" ref="I17" si="26">T17</f>
        <v>0</v>
      </c>
      <c r="J17" s="15">
        <f t="shared" ref="J17" si="27">U17</f>
        <v>0</v>
      </c>
      <c r="K17" s="16"/>
      <c r="L17" s="16"/>
      <c r="M17" s="16"/>
      <c r="N17" s="16"/>
      <c r="O17" s="16">
        <v>0</v>
      </c>
      <c r="P17" s="16">
        <f t="shared" ref="P17" si="28">O17/1.2</f>
        <v>0</v>
      </c>
      <c r="Q17" s="16">
        <f t="shared" ref="Q17" si="29">P17/1.2</f>
        <v>0</v>
      </c>
      <c r="R17" s="17">
        <v>0</v>
      </c>
      <c r="S17" s="17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8" customFormat="1" x14ac:dyDescent="0.25"/>
    <row r="23" spans="1:19" s="8" customFormat="1" x14ac:dyDescent="0.25">
      <c r="H23" s="8" t="s">
        <v>21</v>
      </c>
    </row>
    <row r="24" spans="1:19" s="8" customFormat="1" x14ac:dyDescent="0.25">
      <c r="F24" s="11"/>
    </row>
    <row r="25" spans="1:19" s="8" customFormat="1" x14ac:dyDescent="0.25">
      <c r="F25" s="12"/>
    </row>
    <row r="26" spans="1:19" s="8" customFormat="1" x14ac:dyDescent="0.25">
      <c r="F26" s="9"/>
      <c r="G26" s="9"/>
      <c r="H26" s="8" t="s">
        <v>26</v>
      </c>
    </row>
    <row r="27" spans="1:19" s="8" customFormat="1" x14ac:dyDescent="0.25">
      <c r="F27" s="9" t="s">
        <v>23</v>
      </c>
      <c r="G27" s="9">
        <v>905</v>
      </c>
    </row>
    <row r="28" spans="1:19" s="8" customFormat="1" x14ac:dyDescent="0.25">
      <c r="C28" s="10" t="s">
        <v>18</v>
      </c>
      <c r="D28" s="10" t="s">
        <v>27</v>
      </c>
      <c r="F28" s="9" t="s">
        <v>24</v>
      </c>
      <c r="G28" s="9">
        <v>38</v>
      </c>
    </row>
    <row r="29" spans="1:19" s="8" customFormat="1" x14ac:dyDescent="0.25">
      <c r="C29" s="10"/>
      <c r="D29" s="10"/>
      <c r="F29" s="9" t="s">
        <v>25</v>
      </c>
      <c r="G29" s="9">
        <f>G28+G27</f>
        <v>943</v>
      </c>
    </row>
    <row r="30" spans="1:19" s="8" customFormat="1" x14ac:dyDescent="0.25">
      <c r="C30" s="10" t="s">
        <v>1</v>
      </c>
      <c r="D30" s="10">
        <v>24600000</v>
      </c>
      <c r="F30" s="9" t="s">
        <v>15</v>
      </c>
      <c r="G30" s="9">
        <v>1038</v>
      </c>
      <c r="H30" s="8">
        <f>96.4*10.764</f>
        <v>1037.6496</v>
      </c>
      <c r="I30" s="8">
        <f>H30/G29</f>
        <v>1.100370731707317</v>
      </c>
    </row>
    <row r="31" spans="1:19" s="8" customFormat="1" x14ac:dyDescent="0.25">
      <c r="C31" s="8" t="s">
        <v>22</v>
      </c>
      <c r="F31" s="9" t="s">
        <v>16</v>
      </c>
      <c r="G31" s="9">
        <v>28700</v>
      </c>
      <c r="H31" s="8" t="s">
        <v>28</v>
      </c>
      <c r="I31" s="8" t="s">
        <v>29</v>
      </c>
      <c r="N31" s="8">
        <v>30176000</v>
      </c>
    </row>
    <row r="32" spans="1:19" s="8" customFormat="1" x14ac:dyDescent="0.25">
      <c r="C32" s="13"/>
      <c r="D32" s="13"/>
      <c r="F32" s="13" t="s">
        <v>17</v>
      </c>
      <c r="G32" s="13">
        <f>G31*G29</f>
        <v>27064100</v>
      </c>
      <c r="N32" s="8">
        <f>N31/G29</f>
        <v>32000</v>
      </c>
    </row>
    <row r="33" spans="3:8" s="8" customFormat="1" x14ac:dyDescent="0.25">
      <c r="C33" s="13"/>
      <c r="D33" s="13"/>
      <c r="F33" s="13"/>
      <c r="G33" s="13"/>
    </row>
    <row r="34" spans="3:8" s="8" customFormat="1" x14ac:dyDescent="0.25">
      <c r="C34" s="13"/>
      <c r="D34" s="13"/>
      <c r="F34" s="13" t="s">
        <v>30</v>
      </c>
      <c r="G34" s="13">
        <f>G33+G32</f>
        <v>27064100</v>
      </c>
      <c r="H34" s="8">
        <f>G34/G29</f>
        <v>28700</v>
      </c>
    </row>
    <row r="35" spans="3:8" s="8" customFormat="1" x14ac:dyDescent="0.25">
      <c r="C35" s="13"/>
      <c r="D35" s="13"/>
      <c r="F35" s="13" t="s">
        <v>13</v>
      </c>
      <c r="G35" s="13">
        <f>G32*90%</f>
        <v>24357690</v>
      </c>
    </row>
    <row r="36" spans="3:8" s="8" customFormat="1" x14ac:dyDescent="0.25">
      <c r="C36" s="13"/>
      <c r="D36" s="13"/>
      <c r="F36" s="13" t="s">
        <v>14</v>
      </c>
      <c r="G36" s="13">
        <f>G32*80%</f>
        <v>21651280</v>
      </c>
    </row>
    <row r="37" spans="3:8" s="8" customFormat="1" x14ac:dyDescent="0.25">
      <c r="C37" s="13"/>
      <c r="D37" s="13"/>
    </row>
    <row r="38" spans="3:8" s="8" customFormat="1" x14ac:dyDescent="0.25">
      <c r="C38" s="13"/>
      <c r="D38" s="13"/>
    </row>
    <row r="39" spans="3:8" s="8" customFormat="1" x14ac:dyDescent="0.25"/>
    <row r="40" spans="3:8" s="8" customFormat="1" x14ac:dyDescent="0.25"/>
    <row r="41" spans="3:8" s="8" customFormat="1" x14ac:dyDescent="0.25"/>
    <row r="42" spans="3:8" s="8" customFormat="1" x14ac:dyDescent="0.25"/>
    <row r="43" spans="3:8" s="8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06ACE-5A0B-4A68-B033-23C0F88AA99E}">
  <dimension ref="A1"/>
  <sheetViews>
    <sheetView zoomScale="160" zoomScaleNormal="16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A9F5-6B38-4348-A764-5DB68AA00A7D}">
  <dimension ref="A1"/>
  <sheetViews>
    <sheetView zoomScale="175" zoomScaleNormal="17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Y26" sqref="Y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2023-12-29T10:04:50Z</dcterms:modified>
</cp:coreProperties>
</file>