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R6" i="1" l="1"/>
  <c r="P6" i="1"/>
  <c r="P4" i="1"/>
  <c r="R4" i="1"/>
  <c r="Q3" i="1"/>
  <c r="Q2" i="1"/>
  <c r="L3" i="1"/>
  <c r="J21" i="1"/>
  <c r="J19" i="1"/>
  <c r="J8" i="1"/>
  <c r="J9" i="1" s="1"/>
  <c r="J6" i="1"/>
  <c r="J4" i="1"/>
  <c r="J3" i="1"/>
  <c r="J12" i="1" s="1"/>
  <c r="J10" i="1" l="1"/>
  <c r="J11" i="1" s="1"/>
  <c r="J13" i="1" s="1"/>
  <c r="J16" i="1" s="1"/>
  <c r="J17" i="1" l="1"/>
  <c r="J18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<sst xmlns="http://schemas.openxmlformats.org/spreadsheetml/2006/main" count="23" uniqueCount="22">
  <si>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</si>
  <si>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</si>
  <si>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</si>
  <si>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</si>
  <si>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</si>
  <si>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</si>
  <si>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</si>
  <si>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</si>
  <si>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</si>
  <si>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</si>
  <si>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</si>
  <si>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</si>
  <si>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</si>
  <si>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</si>
  <si>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</si>
  <si>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</si>
  <si>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</si>
  <si>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</si>
  <si>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1 Car Park</t>
  </si>
  <si>
    <t>Carpet</t>
  </si>
  <si>
    <t>EBVT Area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</si>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</sst>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43" fontId="4" fillId="0" borderId="1" xfId="1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10" fontId="4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43" fontId="4" fillId="2" borderId="1" xfId="0" applyNumberFormat="1" applyFont="1" applyFill="1" applyBorder="1"/>
    <xf numFmtId="0" fontId="3" fillId="0" borderId="1" xfId="0" applyFont="1" applyFill="1" applyBorder="1"/>
    <xf numFmtId="43" fontId="4" fillId="0" borderId="1" xfId="0" applyNumberFormat="1" applyFont="1" applyFill="1" applyBorder="1"/>
    <xf numFmtId="0" fontId="4" fillId="0" borderId="1" xfId="0" applyFont="1" applyFill="1" applyBorder="1"/>
    <xf numFmtId="0" fontId="3" fillId="0" borderId="2" xfId="0" applyFont="1" applyFill="1" applyBorder="1"/>
    <xf numFmtId="43" fontId="3" fillId="0" borderId="0" xfId="1" applyFont="1" applyFill="1"/>
    <xf numFmtId="0" fontId="0" fillId="0" borderId="1" xfId="0" applyBorder="1"/>
    <xf numFmtId="0" fontId="2" fillId="0" borderId="1" xfId="0" applyFont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R21"/>
  <sheetViews>
    <sheetView tabSelected="1" workbookViewId="0">
      <selection activeCell="J20" sqref="J20"/>
    </sheetView>
  </sheetViews>
  <sheetFormatPr defaultRowHeight="15" x14ac:dyDescent="0.25"/>
  <cols>
    <col min="9" max="9" width="19.5703125" bestFit="1" customWidth="1"/>
    <col min="10" max="10" width="13.7109375" bestFit="1" customWidth="1"/>
    <col min="12" max="12" width="14.28515625" bestFit="1" customWidth="1"/>
    <col min="15" max="15" width="10" bestFit="1" customWidth="1"/>
  </cols>
  <sheetData>
    <row r="1" spans="9:18" ht="16.5" x14ac:dyDescent="0.3">
      <c r="I1" s="1" t="s">
        <v>0</v>
      </c>
      <c r="J1" s="2">
        <v>35000</v>
      </c>
    </row>
    <row r="2" spans="9:18" ht="82.5" x14ac:dyDescent="0.3">
      <c r="I2" s="3" t="s">
        <v>1</v>
      </c>
      <c r="J2" s="2">
        <v>3000</v>
      </c>
      <c r="L2">
        <v>52.52</v>
      </c>
      <c r="O2" s="14" t="s">
        <v>19</v>
      </c>
      <c r="P2" s="14">
        <v>40.409999999999997</v>
      </c>
      <c r="Q2" s="14">
        <f>P2*10.764</f>
        <v>434.97323999999992</v>
      </c>
      <c r="R2" s="14">
        <v>435</v>
      </c>
    </row>
    <row r="3" spans="9:18" ht="16.5" x14ac:dyDescent="0.3">
      <c r="I3" s="1" t="s">
        <v>2</v>
      </c>
      <c r="J3" s="2">
        <f>J1-J2</f>
        <v>32000</v>
      </c>
      <c r="L3">
        <f>L2*10.764</f>
        <v>565.32528000000002</v>
      </c>
      <c r="O3" s="14" t="s">
        <v>20</v>
      </c>
      <c r="P3" s="14">
        <v>7.34</v>
      </c>
      <c r="Q3" s="14">
        <f>P3*10.764</f>
        <v>79.00775999999999</v>
      </c>
      <c r="R3" s="14">
        <v>79</v>
      </c>
    </row>
    <row r="4" spans="9:18" ht="16.5" x14ac:dyDescent="0.3">
      <c r="I4" s="1" t="s">
        <v>3</v>
      </c>
      <c r="J4" s="2">
        <f>J2*1</f>
        <v>3000</v>
      </c>
      <c r="L4">
        <v>565</v>
      </c>
      <c r="O4" s="15"/>
      <c r="P4" s="15">
        <f>SUM(P2:P3)</f>
        <v>47.75</v>
      </c>
      <c r="Q4" s="15"/>
      <c r="R4" s="15">
        <f>SUM(R2:R3)</f>
        <v>514</v>
      </c>
    </row>
    <row r="5" spans="9:18" ht="16.5" x14ac:dyDescent="0.3">
      <c r="I5" s="1" t="s">
        <v>4</v>
      </c>
      <c r="J5" s="4">
        <v>0</v>
      </c>
      <c r="O5" s="14"/>
      <c r="P5" s="14"/>
      <c r="Q5" s="14"/>
      <c r="R5" s="14"/>
    </row>
    <row r="6" spans="9:18" ht="16.5" x14ac:dyDescent="0.3">
      <c r="I6" s="1" t="s">
        <v>5</v>
      </c>
      <c r="J6" s="4">
        <f>J7-J5</f>
        <v>60</v>
      </c>
      <c r="L6" t="s">
        <v>18</v>
      </c>
      <c r="O6" s="14" t="s">
        <v>21</v>
      </c>
      <c r="P6" s="14">
        <f>P4*1.1</f>
        <v>52.525000000000006</v>
      </c>
      <c r="Q6" s="14"/>
      <c r="R6" s="14">
        <f>P6*10.764</f>
        <v>565.37909999999999</v>
      </c>
    </row>
    <row r="7" spans="9:18" ht="16.5" x14ac:dyDescent="0.3">
      <c r="I7" s="1" t="s">
        <v>6</v>
      </c>
      <c r="J7" s="4">
        <v>60</v>
      </c>
    </row>
    <row r="8" spans="9:18" ht="49.5" x14ac:dyDescent="0.3">
      <c r="I8" s="3" t="s">
        <v>7</v>
      </c>
      <c r="J8" s="4">
        <f>90*J5/J7</f>
        <v>0</v>
      </c>
      <c r="L8" s="16">
        <v>15774906</v>
      </c>
    </row>
    <row r="9" spans="9:18" ht="16.5" x14ac:dyDescent="0.3">
      <c r="I9" s="1"/>
      <c r="J9" s="5">
        <f>J8%</f>
        <v>0</v>
      </c>
    </row>
    <row r="10" spans="9:18" ht="16.5" x14ac:dyDescent="0.3">
      <c r="I10" s="1" t="s">
        <v>8</v>
      </c>
      <c r="J10" s="2">
        <f>J4*J9</f>
        <v>0</v>
      </c>
    </row>
    <row r="11" spans="9:18" ht="16.5" x14ac:dyDescent="0.3">
      <c r="I11" s="1" t="s">
        <v>9</v>
      </c>
      <c r="J11" s="2">
        <f>J4-J10</f>
        <v>3000</v>
      </c>
    </row>
    <row r="12" spans="9:18" ht="16.5" x14ac:dyDescent="0.3">
      <c r="I12" s="1" t="s">
        <v>2</v>
      </c>
      <c r="J12" s="2">
        <f>J3</f>
        <v>32000</v>
      </c>
    </row>
    <row r="13" spans="9:18" ht="16.5" x14ac:dyDescent="0.3">
      <c r="I13" s="1" t="s">
        <v>10</v>
      </c>
      <c r="J13" s="2">
        <f>J12+J11</f>
        <v>35000</v>
      </c>
    </row>
    <row r="14" spans="9:18" ht="16.5" x14ac:dyDescent="0.3">
      <c r="I14" s="1"/>
      <c r="J14" s="4"/>
    </row>
    <row r="15" spans="9:18" ht="16.5" x14ac:dyDescent="0.3">
      <c r="I15" s="6" t="s">
        <v>11</v>
      </c>
      <c r="J15" s="7">
        <v>514</v>
      </c>
    </row>
    <row r="16" spans="9:18" ht="16.5" x14ac:dyDescent="0.3">
      <c r="I16" s="6" t="s">
        <v>12</v>
      </c>
      <c r="J16" s="8">
        <f>J13*J15</f>
        <v>17990000</v>
      </c>
    </row>
    <row r="17" spans="9:10" ht="16.5" x14ac:dyDescent="0.3">
      <c r="I17" s="9" t="s">
        <v>13</v>
      </c>
      <c r="J17" s="10">
        <f>J16*90%</f>
        <v>16191000</v>
      </c>
    </row>
    <row r="18" spans="9:10" ht="16.5" x14ac:dyDescent="0.3">
      <c r="I18" s="9" t="s">
        <v>14</v>
      </c>
      <c r="J18" s="10">
        <f>J16*80%</f>
        <v>14392000</v>
      </c>
    </row>
    <row r="19" spans="9:10" ht="16.5" x14ac:dyDescent="0.3">
      <c r="I19" s="9" t="s">
        <v>15</v>
      </c>
      <c r="J19" s="10">
        <f>333.6*J2</f>
        <v>1000800.0000000001</v>
      </c>
    </row>
    <row r="20" spans="9:10" ht="16.5" x14ac:dyDescent="0.3">
      <c r="I20" s="11" t="s">
        <v>16</v>
      </c>
      <c r="J20" s="10">
        <f>J16*0.03/12</f>
        <v>44975</v>
      </c>
    </row>
    <row r="21" spans="9:10" ht="16.5" x14ac:dyDescent="0.3">
      <c r="I21" s="12" t="s">
        <v>17</v>
      </c>
      <c r="J21" s="13">
        <f>J15*11627</f>
        <v>5976278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2023-12-23T05:22:17Z</dcterms:modified>
</cp:coreProperties>
</file>