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Chaya Sonawane\"/>
    </mc:Choice>
  </mc:AlternateContent>
  <bookViews>
    <workbookView xWindow="0" yWindow="0" windowWidth="15360" windowHeight="7755"/>
  </bookViews>
  <sheets>
    <sheet name="Calculation" sheetId="1" r:id="rId1"/>
    <sheet name="Listing1" sheetId="2" r:id="rId2"/>
    <sheet name="Listing2" sheetId="3" r:id="rId3"/>
    <sheet name="Sheet1" sheetId="4" r:id="rId4"/>
  </sheets>
  <calcPr calcId="152511"/>
</workbook>
</file>

<file path=xl/calcChain.xml><?xml version="1.0" encoding="utf-8"?>
<calcChain xmlns="http://schemas.openxmlformats.org/spreadsheetml/2006/main">
  <c r="H52" i="1" l="1"/>
  <c r="G17" i="4" l="1"/>
  <c r="G14" i="4"/>
  <c r="F17" i="4"/>
  <c r="F14" i="4"/>
  <c r="F16" i="4"/>
  <c r="F15" i="4"/>
  <c r="F12" i="4"/>
  <c r="F13" i="4"/>
  <c r="F11" i="4"/>
  <c r="F9" i="4"/>
  <c r="G9" i="4" s="1"/>
  <c r="F6" i="4"/>
  <c r="F7" i="4"/>
  <c r="F5" i="4"/>
  <c r="H80" i="1" l="1"/>
  <c r="I7" i="1" l="1"/>
  <c r="J7" i="1" s="1"/>
  <c r="K7" i="1" s="1"/>
  <c r="L7" i="1" s="1"/>
  <c r="M7" i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L21" i="1" s="1"/>
  <c r="M20" i="1"/>
  <c r="H20" i="1"/>
  <c r="I20" i="1" s="1"/>
  <c r="J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C4" i="1"/>
  <c r="M27" i="1" l="1"/>
  <c r="C35" i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L27" i="1" l="1"/>
  <c r="C36" i="1" s="1"/>
  <c r="C43" i="1"/>
  <c r="C44" i="1" s="1"/>
  <c r="C45" i="1" s="1"/>
  <c r="C46" i="1" l="1"/>
  <c r="D44" i="1" s="1"/>
  <c r="C37" i="1"/>
  <c r="C38" i="1" s="1"/>
  <c r="D38" i="1" s="1"/>
  <c r="C42" i="1" l="1"/>
  <c r="D49" i="1"/>
  <c r="E49" i="1" s="1"/>
  <c r="C39" i="1"/>
  <c r="C40" i="1" s="1"/>
  <c r="C41" i="1" s="1"/>
</calcChain>
</file>

<file path=xl/sharedStrings.xml><?xml version="1.0" encoding="utf-8"?>
<sst xmlns="http://schemas.openxmlformats.org/spreadsheetml/2006/main" count="29" uniqueCount="26">
  <si>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</si>
  <si>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</si>
  <si>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</si>
  <si>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</si>
  <si>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</si>
  <si>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</si>
  <si>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</si>
  <si>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</si>
  <si>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</si>
  <si>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</si>
  <si>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</si>
  <si>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</si>
  <si>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</si>
  <si>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</si>
  <si>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</si>
  <si>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</si>
  <si>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</si>
  <si>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</si>
  <si>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</si>
  <si>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</si>
  <si>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</si>
  <si>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</si>
  <si>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</si>
  <si>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</si>
  <si>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 xml:space="preserve">Ground </t>
  </si>
  <si>
    <t>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</si>
</sst>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 applyAlignment="1">
      <alignment horizontal="center" vertical="top"/>
    </xf>
    <xf numFmtId="0" fontId="12" fillId="0" borderId="0" xfId="0" applyFont="1"/>
    <xf numFmtId="4" fontId="12" fillId="0" borderId="0" xfId="0" applyNumberFormat="1" applyFont="1"/>
    <xf numFmtId="3" fontId="7" fillId="0" borderId="0" xfId="0" applyNumberFormat="1" applyFont="1"/>
    <xf numFmtId="0" fontId="7" fillId="0" borderId="0" xfId="0" applyFont="1" applyBorder="1"/>
    <xf numFmtId="1" fontId="7" fillId="0" borderId="0" xfId="0" applyNumberFormat="1" applyFont="1" applyBorder="1"/>
    <xf numFmtId="2" fontId="8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222310</xdr:colOff>
      <xdr:row>6</xdr:row>
      <xdr:rowOff>149088</xdr:rowOff>
    </xdr:from>
    <xdr:to>
      <xdr:col>5</xdr:col>
      <xdr:colOff>735909</xdr:colOff>
      <xdr:row>18</xdr:row>
      <xdr:rowOff>9524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310" y="1292088"/>
          <a:ext cx="3578164" cy="2146436"/>
        </a:xfrm>
        <a:prstGeom prst="rect">
          <a:avLst/>
        </a:prstGeom>
        <a:noFill/>
        <a:ln w="9525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28575</xdr:rowOff>
    </xdr:from>
    <xdr:to>
      <xdr:col>9</xdr:col>
      <xdr:colOff>400050</xdr:colOff>
      <xdr:row>19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8575"/>
          <a:ext cx="5734050" cy="3609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="115" zoomScaleNormal="115" workbookViewId="0">
      <pane xSplit="3" ySplit="5" topLeftCell="K33" activePane="bottomRight" state="frozen"/>
      <selection pane="topRight" activeCell="D1" sqref="D1"/>
      <selection pane="bottomLeft" activeCell="A6" sqref="A6"/>
      <selection pane="bottomRight" activeCell="L46" sqref="L46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30</v>
      </c>
      <c r="E2" s="4"/>
      <c r="F2" s="4"/>
      <c r="G2" s="23"/>
      <c r="H2" s="1"/>
    </row>
    <row r="3" spans="1:15" x14ac:dyDescent="0.3">
      <c r="B3" s="22" t="s">
        <v>10</v>
      </c>
      <c r="C3" s="25">
        <v>60000</v>
      </c>
      <c r="D3" s="13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1800000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35.03</v>
      </c>
      <c r="D7" s="35">
        <v>2013</v>
      </c>
      <c r="E7" s="35">
        <v>2023</v>
      </c>
      <c r="F7" s="35">
        <v>60</v>
      </c>
      <c r="G7" s="53">
        <v>27000</v>
      </c>
      <c r="H7" s="62">
        <v>10</v>
      </c>
      <c r="I7" s="63">
        <f>IF(H7&gt;=5,90*H7/F7,0)</f>
        <v>15</v>
      </c>
      <c r="J7" s="64">
        <f t="shared" ref="J7:J12" si="0">G7/100*I7</f>
        <v>4050</v>
      </c>
      <c r="K7" s="64">
        <f>ROUND((G7-J7),0)</f>
        <v>22950</v>
      </c>
      <c r="L7" s="64">
        <f>ROUND((K7*C7),0)</f>
        <v>803939</v>
      </c>
      <c r="M7" s="64">
        <f>ROUND((C7*G7),0)</f>
        <v>945810</v>
      </c>
    </row>
    <row r="8" spans="1:15" ht="17.25" hidden="1" thickBot="1" x14ac:dyDescent="0.35">
      <c r="A8" s="3"/>
      <c r="B8" s="55"/>
      <c r="C8" s="59">
        <v>0</v>
      </c>
      <c r="D8" s="35">
        <v>2023</v>
      </c>
      <c r="E8" s="35">
        <v>2023</v>
      </c>
      <c r="F8" s="35">
        <v>60</v>
      </c>
      <c r="G8" s="53">
        <v>21500</v>
      </c>
      <c r="H8" s="62">
        <f t="shared" ref="H8:H12" si="1">E8-D8</f>
        <v>0</v>
      </c>
      <c r="I8" s="63">
        <f t="shared" ref="I8:I14" si="2">IF(H8&gt;=5,90*H8/F8,0)</f>
        <v>0</v>
      </c>
      <c r="J8" s="64">
        <f t="shared" si="0"/>
        <v>0</v>
      </c>
      <c r="K8" s="64">
        <f t="shared" ref="K8:K12" si="3">ROUND((G8-J8),0)</f>
        <v>21500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2023</v>
      </c>
      <c r="E9" s="35">
        <v>2023</v>
      </c>
      <c r="F9" s="35">
        <v>60</v>
      </c>
      <c r="G9" s="53">
        <v>21500</v>
      </c>
      <c r="H9" s="62">
        <f t="shared" si="1"/>
        <v>0</v>
      </c>
      <c r="I9" s="63">
        <f t="shared" si="2"/>
        <v>0</v>
      </c>
      <c r="J9" s="64">
        <f t="shared" si="0"/>
        <v>0</v>
      </c>
      <c r="K9" s="64">
        <f t="shared" si="3"/>
        <v>21500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2023</v>
      </c>
      <c r="E10" s="35">
        <v>2023</v>
      </c>
      <c r="F10" s="35">
        <v>60</v>
      </c>
      <c r="G10" s="53">
        <v>21500</v>
      </c>
      <c r="H10" s="62">
        <f t="shared" si="1"/>
        <v>0</v>
      </c>
      <c r="I10" s="63">
        <f t="shared" si="2"/>
        <v>0</v>
      </c>
      <c r="J10" s="64">
        <f t="shared" si="0"/>
        <v>0</v>
      </c>
      <c r="K10" s="64">
        <f t="shared" si="3"/>
        <v>21500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2023</v>
      </c>
      <c r="E11" s="35">
        <v>2023</v>
      </c>
      <c r="F11" s="35">
        <v>60</v>
      </c>
      <c r="G11" s="53">
        <v>21500</v>
      </c>
      <c r="H11" s="62">
        <f t="shared" si="1"/>
        <v>0</v>
      </c>
      <c r="I11" s="63">
        <f t="shared" si="2"/>
        <v>0</v>
      </c>
      <c r="J11" s="64">
        <f t="shared" si="0"/>
        <v>0</v>
      </c>
      <c r="K11" s="64">
        <f t="shared" si="3"/>
        <v>21500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2023</v>
      </c>
      <c r="E12" s="35">
        <v>2023</v>
      </c>
      <c r="F12" s="35">
        <v>60</v>
      </c>
      <c r="G12" s="53">
        <v>21500</v>
      </c>
      <c r="H12" s="62">
        <f t="shared" si="1"/>
        <v>0</v>
      </c>
      <c r="I12" s="63">
        <f t="shared" si="2"/>
        <v>0</v>
      </c>
      <c r="J12" s="64">
        <f t="shared" si="0"/>
        <v>0</v>
      </c>
      <c r="K12" s="64">
        <f t="shared" si="3"/>
        <v>21500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2023</v>
      </c>
      <c r="E13" s="35">
        <v>2023</v>
      </c>
      <c r="F13" s="35">
        <v>60</v>
      </c>
      <c r="G13" s="53">
        <v>21500</v>
      </c>
      <c r="H13" s="62">
        <f t="shared" ref="H13:H14" si="6">E13-D13</f>
        <v>0</v>
      </c>
      <c r="I13" s="63">
        <f t="shared" si="2"/>
        <v>0</v>
      </c>
      <c r="J13" s="64">
        <f t="shared" ref="J13:J14" si="7">G13/100*I13</f>
        <v>0</v>
      </c>
      <c r="K13" s="64">
        <f t="shared" ref="K13:K14" si="8">ROUND((G13-J13),0)</f>
        <v>21500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2023</v>
      </c>
      <c r="E14" s="35">
        <v>2023</v>
      </c>
      <c r="F14" s="35">
        <v>60</v>
      </c>
      <c r="G14" s="53">
        <v>21500</v>
      </c>
      <c r="H14" s="62">
        <f t="shared" si="6"/>
        <v>0</v>
      </c>
      <c r="I14" s="63">
        <f t="shared" si="2"/>
        <v>0</v>
      </c>
      <c r="J14" s="64">
        <f t="shared" si="7"/>
        <v>0</v>
      </c>
      <c r="K14" s="64">
        <f t="shared" si="8"/>
        <v>21500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2023</v>
      </c>
      <c r="E15" s="35">
        <v>2023</v>
      </c>
      <c r="F15" s="35">
        <v>60</v>
      </c>
      <c r="G15" s="53">
        <v>21500</v>
      </c>
      <c r="H15" s="62">
        <f t="shared" ref="H15:H26" si="11">E15-D15</f>
        <v>0</v>
      </c>
      <c r="I15" s="63">
        <f t="shared" ref="I15:I26" si="12">IF(H15&gt;=5,90*H15/F15,0)</f>
        <v>0</v>
      </c>
      <c r="J15" s="64">
        <f t="shared" ref="J15:J26" si="13">G15/100*I15</f>
        <v>0</v>
      </c>
      <c r="K15" s="64">
        <f t="shared" ref="K15:K26" si="14">ROUND((G15-J15),0)</f>
        <v>21500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2023</v>
      </c>
      <c r="E16" s="35">
        <v>2023</v>
      </c>
      <c r="F16" s="35">
        <v>60</v>
      </c>
      <c r="G16" s="53">
        <v>21500</v>
      </c>
      <c r="H16" s="62">
        <f t="shared" si="11"/>
        <v>0</v>
      </c>
      <c r="I16" s="63">
        <f t="shared" si="12"/>
        <v>0</v>
      </c>
      <c r="J16" s="64">
        <f t="shared" si="13"/>
        <v>0</v>
      </c>
      <c r="K16" s="64">
        <f t="shared" si="14"/>
        <v>21500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2023</v>
      </c>
      <c r="E17" s="35">
        <v>2023</v>
      </c>
      <c r="F17" s="35">
        <v>60</v>
      </c>
      <c r="G17" s="53">
        <v>21500</v>
      </c>
      <c r="H17" s="62">
        <f t="shared" si="11"/>
        <v>0</v>
      </c>
      <c r="I17" s="63">
        <f t="shared" si="12"/>
        <v>0</v>
      </c>
      <c r="J17" s="64">
        <f t="shared" si="13"/>
        <v>0</v>
      </c>
      <c r="K17" s="64">
        <f t="shared" si="14"/>
        <v>21500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2023</v>
      </c>
      <c r="E18" s="35">
        <v>2023</v>
      </c>
      <c r="F18" s="35">
        <v>60</v>
      </c>
      <c r="G18" s="53">
        <v>21500</v>
      </c>
      <c r="H18" s="62">
        <f t="shared" si="11"/>
        <v>0</v>
      </c>
      <c r="I18" s="63">
        <f t="shared" si="12"/>
        <v>0</v>
      </c>
      <c r="J18" s="64">
        <f t="shared" si="13"/>
        <v>0</v>
      </c>
      <c r="K18" s="64">
        <f t="shared" si="14"/>
        <v>21500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2023</v>
      </c>
      <c r="E19" s="35">
        <v>2023</v>
      </c>
      <c r="F19" s="35">
        <v>60</v>
      </c>
      <c r="G19" s="53">
        <v>21500</v>
      </c>
      <c r="H19" s="62">
        <f t="shared" si="11"/>
        <v>0</v>
      </c>
      <c r="I19" s="63">
        <f t="shared" si="12"/>
        <v>0</v>
      </c>
      <c r="J19" s="64">
        <f t="shared" si="13"/>
        <v>0</v>
      </c>
      <c r="K19" s="64">
        <f t="shared" si="14"/>
        <v>21500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0</v>
      </c>
      <c r="F20" s="35">
        <v>0</v>
      </c>
      <c r="G20" s="53">
        <v>0</v>
      </c>
      <c r="H20" s="62">
        <f t="shared" si="11"/>
        <v>0</v>
      </c>
      <c r="I20" s="63">
        <f t="shared" si="12"/>
        <v>0</v>
      </c>
      <c r="J20" s="64">
        <f t="shared" si="13"/>
        <v>0</v>
      </c>
      <c r="K20" s="64"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0</v>
      </c>
      <c r="F21" s="35">
        <v>0</v>
      </c>
      <c r="G21" s="53">
        <v>0</v>
      </c>
      <c r="H21" s="62">
        <f t="shared" si="11"/>
        <v>0</v>
      </c>
      <c r="I21" s="63">
        <f t="shared" si="12"/>
        <v>0</v>
      </c>
      <c r="J21" s="64">
        <f t="shared" si="13"/>
        <v>0</v>
      </c>
      <c r="K21" s="64"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803939</v>
      </c>
      <c r="M27" s="15">
        <f>SUM(M7:M26)</f>
        <v>945810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9"/>
      <c r="M33" s="70"/>
      <c r="N33" s="72"/>
      <c r="O33" s="71"/>
    </row>
    <row r="34" spans="2:15" x14ac:dyDescent="0.3">
      <c r="C34" s="7" t="s">
        <v>22</v>
      </c>
      <c r="D34" s="7"/>
      <c r="E34" s="79"/>
      <c r="F34" s="80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1800000</v>
      </c>
      <c r="D35" s="74"/>
      <c r="E35" s="17"/>
      <c r="F35" s="81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803939</v>
      </c>
      <c r="D36" s="74"/>
      <c r="E36" s="17"/>
      <c r="F36" s="82"/>
      <c r="G36" s="17"/>
      <c r="H36" s="18"/>
      <c r="K36" s="18"/>
    </row>
    <row r="37" spans="2:15" x14ac:dyDescent="0.3">
      <c r="B37" s="11" t="s">
        <v>12</v>
      </c>
      <c r="C37" s="65">
        <f>C35+C36</f>
        <v>2603939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C37*0.95</f>
        <v>2473742.0499999998</v>
      </c>
      <c r="D38" s="30">
        <f>C38*0.85</f>
        <v>2102680.7424999997</v>
      </c>
      <c r="E38" s="27"/>
      <c r="F38" s="28"/>
      <c r="G38" s="37"/>
      <c r="H38" s="67"/>
      <c r="I38" s="27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2083151.2000000002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2083152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0.79999999981373549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C37*0.8</f>
        <v>2083151.2000000002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580845.92749999999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C36*0.85</f>
        <v>683348.15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>
        <v>12.93</v>
      </c>
      <c r="I48" s="27"/>
      <c r="J48" s="37"/>
      <c r="K48" s="27"/>
      <c r="L48" s="37"/>
      <c r="M48" s="39"/>
      <c r="N48" s="37"/>
    </row>
    <row r="49" spans="3:14" x14ac:dyDescent="0.3">
      <c r="C49" s="16"/>
      <c r="D49" s="1">
        <f>C49*0.95</f>
        <v>0</v>
      </c>
      <c r="E49" s="27">
        <f>D49*0.85</f>
        <v>0</v>
      </c>
      <c r="F49" s="37"/>
      <c r="G49" s="37"/>
      <c r="H49" s="37">
        <v>8.4</v>
      </c>
      <c r="I49" s="27"/>
      <c r="J49" s="37"/>
      <c r="K49" s="40"/>
      <c r="L49" s="37"/>
      <c r="M49" s="39"/>
      <c r="N49" s="37"/>
    </row>
    <row r="50" spans="3:14" x14ac:dyDescent="0.3">
      <c r="D50" s="1">
        <v>60000</v>
      </c>
      <c r="E50" s="78"/>
      <c r="F50" s="83"/>
      <c r="G50" s="37"/>
      <c r="H50" s="37">
        <v>11.23</v>
      </c>
      <c r="I50" s="27"/>
      <c r="J50" s="37"/>
      <c r="K50" s="40"/>
      <c r="L50" s="37"/>
      <c r="M50" s="39"/>
      <c r="N50" s="37"/>
    </row>
    <row r="51" spans="3:14" x14ac:dyDescent="0.3">
      <c r="E51" s="27"/>
      <c r="F51" s="84"/>
      <c r="G51" s="37"/>
      <c r="H51" s="38">
        <v>2.4700000000000002</v>
      </c>
      <c r="I51" s="27"/>
      <c r="J51" s="37"/>
      <c r="K51" s="40"/>
      <c r="L51" s="37"/>
      <c r="M51" s="39"/>
      <c r="N51" s="37"/>
    </row>
    <row r="52" spans="3:14" x14ac:dyDescent="0.3">
      <c r="E52" s="27"/>
      <c r="F52" s="37"/>
      <c r="G52" s="37"/>
      <c r="H52" s="85">
        <f>SUM(H48:H51)</f>
        <v>35.03</v>
      </c>
      <c r="I52" s="27"/>
      <c r="J52" s="37"/>
      <c r="K52" s="40"/>
      <c r="L52" s="37"/>
      <c r="M52" s="39"/>
      <c r="N52" s="37"/>
    </row>
    <row r="53" spans="3:14" x14ac:dyDescent="0.3">
      <c r="E53" s="27"/>
      <c r="F53" s="37"/>
      <c r="G53" s="37"/>
      <c r="H53" s="37"/>
      <c r="I53" s="27"/>
      <c r="J53" s="37"/>
      <c r="K53" s="40"/>
      <c r="L53" s="37"/>
      <c r="M53" s="39"/>
      <c r="N53" s="37"/>
    </row>
    <row r="54" spans="3:14" x14ac:dyDescent="0.3">
      <c r="E54" s="27"/>
      <c r="F54" s="37"/>
      <c r="G54" s="37"/>
      <c r="H54" s="37"/>
      <c r="I54" s="27"/>
      <c r="J54" s="37"/>
      <c r="K54" s="40"/>
      <c r="L54" s="37"/>
      <c r="M54" s="39"/>
      <c r="N54" s="37"/>
    </row>
    <row r="55" spans="3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3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3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3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3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3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3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3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3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3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3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3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3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3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3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3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3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3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3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3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3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3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3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3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3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3:14" x14ac:dyDescent="0.3">
      <c r="C80" s="1">
        <v>2500</v>
      </c>
      <c r="E80" s="27"/>
      <c r="F80" s="37"/>
      <c r="G80" s="37"/>
      <c r="H80" s="37">
        <f>C80*10.764</f>
        <v>26910</v>
      </c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="115" zoomScaleNormal="115" workbookViewId="0">
      <selection activeCell="D23" sqref="D23"/>
    </sheetView>
  </sheetViews>
  <sheetFormatPr defaultRowHeight="15" x14ac:dyDescent="0.25"/>
  <cols>
    <col min="6" max="6" width="11" bestFit="1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6"/>
  <sheetViews>
    <sheetView zoomScaleNormal="100" workbookViewId="0">
      <selection activeCell="L16" sqref="L16"/>
    </sheetView>
  </sheetViews>
  <sheetFormatPr defaultRowHeight="15" x14ac:dyDescent="0.25"/>
  <cols>
    <col min="6" max="6" width="11" bestFit="1" customWidth="1"/>
  </cols>
  <sheetData>
    <row r="26" spans="4:4" x14ac:dyDescent="0.25">
      <c r="D26" s="7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G17"/>
  <sheetViews>
    <sheetView topLeftCell="A7" zoomScale="160" zoomScaleNormal="160" workbookViewId="0">
      <selection activeCell="J15" sqref="J15"/>
    </sheetView>
  </sheetViews>
  <sheetFormatPr defaultRowHeight="15" x14ac:dyDescent="0.25"/>
  <sheetData>
    <row r="4" spans="4:7" x14ac:dyDescent="0.25">
      <c r="D4" t="s">
        <v>24</v>
      </c>
    </row>
    <row r="5" spans="4:7" x14ac:dyDescent="0.25">
      <c r="D5">
        <v>11.5</v>
      </c>
      <c r="E5">
        <v>12.12</v>
      </c>
      <c r="F5" s="77">
        <f>E5*D5</f>
        <v>139.38</v>
      </c>
    </row>
    <row r="6" spans="4:7" x14ac:dyDescent="0.25">
      <c r="D6">
        <v>12.3</v>
      </c>
      <c r="E6">
        <v>7.8</v>
      </c>
      <c r="F6" s="77">
        <f t="shared" ref="F6:F7" si="0">E6*D6</f>
        <v>95.94</v>
      </c>
    </row>
    <row r="7" spans="4:7" x14ac:dyDescent="0.25">
      <c r="D7">
        <v>11.6</v>
      </c>
      <c r="E7">
        <v>11.1</v>
      </c>
      <c r="F7" s="77">
        <f t="shared" si="0"/>
        <v>128.76</v>
      </c>
    </row>
    <row r="8" spans="4:7" x14ac:dyDescent="0.25">
      <c r="F8" s="77"/>
    </row>
    <row r="9" spans="4:7" x14ac:dyDescent="0.25">
      <c r="F9" s="77">
        <f>SUM(F5:F8)</f>
        <v>364.08</v>
      </c>
      <c r="G9">
        <f>F9/10.764</f>
        <v>33.823857302118171</v>
      </c>
    </row>
    <row r="10" spans="4:7" x14ac:dyDescent="0.25">
      <c r="D10" t="s">
        <v>25</v>
      </c>
    </row>
    <row r="11" spans="4:7" x14ac:dyDescent="0.25">
      <c r="D11">
        <v>10.1</v>
      </c>
      <c r="E11">
        <v>7.6</v>
      </c>
      <c r="F11">
        <f>E11*D11</f>
        <v>76.759999999999991</v>
      </c>
    </row>
    <row r="12" spans="4:7" x14ac:dyDescent="0.25">
      <c r="D12">
        <v>11.8</v>
      </c>
      <c r="E12">
        <v>11.9</v>
      </c>
      <c r="F12">
        <f t="shared" ref="F12:F13" si="1">E12*D12</f>
        <v>140.42000000000002</v>
      </c>
    </row>
    <row r="13" spans="4:7" x14ac:dyDescent="0.25">
      <c r="D13">
        <v>11.8</v>
      </c>
      <c r="E13">
        <v>7.4</v>
      </c>
      <c r="F13">
        <f t="shared" si="1"/>
        <v>87.320000000000007</v>
      </c>
    </row>
    <row r="14" spans="4:7" x14ac:dyDescent="0.25">
      <c r="F14">
        <f>SUM(F11:F13)</f>
        <v>304.5</v>
      </c>
      <c r="G14">
        <f>F14/10.764</f>
        <v>28.288740245261987</v>
      </c>
    </row>
    <row r="15" spans="4:7" x14ac:dyDescent="0.25">
      <c r="D15">
        <v>11.8</v>
      </c>
      <c r="E15">
        <v>29.2</v>
      </c>
      <c r="F15">
        <f>E15*D15</f>
        <v>344.56</v>
      </c>
    </row>
    <row r="16" spans="4:7" x14ac:dyDescent="0.25">
      <c r="D16">
        <v>12.3</v>
      </c>
      <c r="E16">
        <v>6.8</v>
      </c>
      <c r="F16">
        <f>E16*D16</f>
        <v>83.64</v>
      </c>
    </row>
    <row r="17" spans="6:7" x14ac:dyDescent="0.25">
      <c r="F17">
        <f>SUM(F15:F16)</f>
        <v>428.2</v>
      </c>
      <c r="G17">
        <f>F17/10.764</f>
        <v>39.780750650315866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Calculation</vt:lpstr>
      <vt:lpstr>Listing1</vt:lpstr>
      <vt:lpstr>Listing2</vt:lpstr>
      <vt:lpstr>Sheet1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2023-12-22T08:52:03Z</dcterms:modified>
</cp:coreProperties>
</file>