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full Ramesh Yadav\"/>
    </mc:Choice>
  </mc:AlternateContent>
  <xr:revisionPtr revIDLastSave="0" documentId="13_ncr:1_{F91F41BA-D092-4A04-97AE-7F375B346DC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1" i="4" l="1"/>
  <c r="P22" i="4" s="1"/>
  <c r="Q6" i="4"/>
  <c r="T3" i="4"/>
  <c r="T4" i="4"/>
  <c r="T5" i="4"/>
  <c r="T7" i="4"/>
  <c r="T8" i="4"/>
  <c r="T9" i="4"/>
  <c r="T10" i="4"/>
  <c r="T11" i="4"/>
  <c r="T12" i="4"/>
  <c r="T13" i="4"/>
  <c r="S3" i="4"/>
  <c r="S4" i="4"/>
  <c r="S5" i="4"/>
  <c r="S6" i="4"/>
  <c r="T6" i="4" s="1"/>
  <c r="S7" i="4"/>
  <c r="S8" i="4"/>
  <c r="S9" i="4"/>
  <c r="S10" i="4"/>
  <c r="S11" i="4"/>
  <c r="S12" i="4"/>
  <c r="T2" i="4"/>
  <c r="S2" i="4"/>
  <c r="H21" i="4" l="1"/>
  <c r="H29" i="4"/>
  <c r="O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<sst xmlns="http://schemas.openxmlformats.org/spreadsheetml/2006/main" count="28" uniqueCount="25">
  <si>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</si>
  <si>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</si>
  <si>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</si>
  <si>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</si>
  <si>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</si>
  <si>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</si>
  <si>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</si>
  <si>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</si>
  <si>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</si>
  <si>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</si>
  <si>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</si>
  <si>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</si>
  <si>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</si>
  <si>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</si>
  <si>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mca</t>
  </si>
  <si>
    <t>rate</t>
  </si>
  <si>
    <t>ls - 25 to 30 alksh</t>
  </si>
  <si>
    <t>agreemtn - 2016</t>
  </si>
  <si>
    <t>av</t>
  </si>
  <si>
    <t>sd</t>
  </si>
  <si>
    <t>rd</t>
  </si>
  <si>
    <t>bv</t>
  </si>
  <si>
    <t>fmv</t>
  </si>
  <si>
    <t>f. n.101, 1st floor, b wing, shiv shakti apt.,adivali dhokali, kalyan east</t>
  </si>
  <si>
    <t>yoc - 2016 -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</si>
</sst>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468747</xdr:colOff>
      <xdr:row>39</xdr:row>
      <xdr:rowOff>58131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90ED71-B353-4CD7-A489-C1843DFC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89547" cy="7030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97475</xdr:colOff>
      <xdr:row>48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DC4E7-2C62-4E1C-8550-7ABA2827C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947075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11739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5E527-8772-426D-AB4D-BD7FC370B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861339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573281</xdr:colOff>
      <xdr:row>33</xdr:row>
      <xdr:rowOff>48436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3702D-496B-4FDE-AF16-1046C10D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65281" cy="5811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7" sqref="N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325</v>
      </c>
      <c r="C2" s="4">
        <f>B2*1.2</f>
        <v>390</v>
      </c>
      <c r="D2" s="4">
        <f t="shared" ref="D2:D13" si="2">C2*1.2</f>
        <v>468</v>
      </c>
      <c r="E2" s="16">
        <f t="shared" ref="E2:E13" si="3">R2</f>
        <v>1500000</v>
      </c>
      <c r="F2" s="10">
        <f t="shared" ref="F2:F13" si="4">ROUND((E2/B2),0)</f>
        <v>4615</v>
      </c>
      <c r="G2" s="10">
        <f t="shared" ref="G2:G13" si="5">ROUND((E2/C2),0)</f>
        <v>3846</v>
      </c>
      <c r="H2" s="10">
        <f t="shared" ref="H2:H13" si="6">ROUND((E2/D2),0)</f>
        <v>3205</v>
      </c>
      <c r="I2" s="4" t="e">
        <f>#REF!</f>
        <v>#REF!</v>
      </c>
      <c r="J2" s="4">
        <f t="shared" ref="J2:J13" si="7">S2</f>
        <v>464.75</v>
      </c>
      <c r="O2">
        <v>0</v>
      </c>
      <c r="P2">
        <f t="shared" ref="P2:P12" si="8">O2/1.2</f>
        <v>0</v>
      </c>
      <c r="Q2">
        <v>325</v>
      </c>
      <c r="R2" s="2">
        <v>1500000</v>
      </c>
      <c r="S2" s="8">
        <f>Q2*1.43</f>
        <v>464.75</v>
      </c>
      <c r="T2" s="8">
        <f>R2/S2</f>
        <v>3227.5416890801507</v>
      </c>
    </row>
    <row r="3" spans="1:20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16">
        <f t="shared" si="3"/>
        <v>2500000</v>
      </c>
      <c r="F3" s="10">
        <f t="shared" si="4"/>
        <v>6098</v>
      </c>
      <c r="G3" s="15">
        <f t="shared" si="5"/>
        <v>5081</v>
      </c>
      <c r="H3" s="10">
        <f t="shared" si="6"/>
        <v>4234</v>
      </c>
      <c r="I3" s="4" t="e">
        <f>#REF!</f>
        <v>#REF!</v>
      </c>
      <c r="J3" s="4">
        <f t="shared" si="7"/>
        <v>586.29999999999995</v>
      </c>
      <c r="O3">
        <v>0</v>
      </c>
      <c r="P3">
        <f t="shared" si="8"/>
        <v>0</v>
      </c>
      <c r="Q3">
        <v>410</v>
      </c>
      <c r="R3" s="2">
        <v>2500000</v>
      </c>
      <c r="S3" s="8">
        <f t="shared" ref="S3:S12" si="10">Q3*1.43</f>
        <v>586.29999999999995</v>
      </c>
      <c r="T3" s="8">
        <f t="shared" ref="T3:T13" si="11">R3/S3</f>
        <v>4264.0286542725571</v>
      </c>
    </row>
    <row r="4" spans="1:20" x14ac:dyDescent="0.25">
      <c r="A4" s="4">
        <f t="shared" si="0"/>
        <v>0</v>
      </c>
      <c r="B4" s="4">
        <f t="shared" si="1"/>
        <v>402</v>
      </c>
      <c r="C4" s="4">
        <f t="shared" si="9"/>
        <v>482.4</v>
      </c>
      <c r="D4" s="4">
        <f t="shared" si="2"/>
        <v>578.88</v>
      </c>
      <c r="E4" s="16">
        <f t="shared" si="3"/>
        <v>2500000</v>
      </c>
      <c r="F4" s="10">
        <f t="shared" si="4"/>
        <v>6219</v>
      </c>
      <c r="G4" s="15">
        <f t="shared" si="5"/>
        <v>5182</v>
      </c>
      <c r="H4" s="10">
        <f t="shared" si="6"/>
        <v>4319</v>
      </c>
      <c r="I4" s="4" t="e">
        <f>#REF!</f>
        <v>#REF!</v>
      </c>
      <c r="J4" s="4">
        <f t="shared" si="7"/>
        <v>574.86</v>
      </c>
      <c r="O4">
        <v>0</v>
      </c>
      <c r="P4">
        <f t="shared" si="8"/>
        <v>0</v>
      </c>
      <c r="Q4">
        <v>402</v>
      </c>
      <c r="R4" s="2">
        <v>2500000</v>
      </c>
      <c r="S4" s="8">
        <f t="shared" si="10"/>
        <v>574.86</v>
      </c>
      <c r="T4" s="8">
        <f t="shared" si="11"/>
        <v>4348.8849458998711</v>
      </c>
    </row>
    <row r="5" spans="1:20" x14ac:dyDescent="0.25">
      <c r="A5" s="4">
        <f t="shared" si="0"/>
        <v>0</v>
      </c>
      <c r="B5" s="4">
        <f t="shared" si="1"/>
        <v>380</v>
      </c>
      <c r="C5" s="4">
        <f t="shared" si="9"/>
        <v>456</v>
      </c>
      <c r="D5" s="4">
        <f t="shared" si="2"/>
        <v>547.19999999999993</v>
      </c>
      <c r="E5" s="16">
        <f t="shared" si="3"/>
        <v>2790000</v>
      </c>
      <c r="F5" s="10">
        <f t="shared" si="4"/>
        <v>7342</v>
      </c>
      <c r="G5" s="15">
        <f t="shared" si="5"/>
        <v>6118</v>
      </c>
      <c r="H5" s="10">
        <f t="shared" si="6"/>
        <v>5099</v>
      </c>
      <c r="I5" s="4" t="e">
        <f>#REF!</f>
        <v>#REF!</v>
      </c>
      <c r="J5" s="4">
        <f t="shared" si="7"/>
        <v>543.4</v>
      </c>
      <c r="O5">
        <v>0</v>
      </c>
      <c r="P5">
        <f t="shared" si="8"/>
        <v>0</v>
      </c>
      <c r="Q5">
        <v>380</v>
      </c>
      <c r="R5" s="2">
        <v>2790000</v>
      </c>
      <c r="S5" s="8">
        <f t="shared" si="10"/>
        <v>543.4</v>
      </c>
      <c r="T5" s="8">
        <f t="shared" si="11"/>
        <v>5134.3393448656607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6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2">P6/1.2</f>
        <v>0</v>
      </c>
      <c r="R6" s="2">
        <v>0</v>
      </c>
      <c r="S6" s="8">
        <f t="shared" si="10"/>
        <v>0</v>
      </c>
      <c r="T6" s="8" t="e">
        <f t="shared" si="11"/>
        <v>#DIV/0!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2"/>
        <v>0</v>
      </c>
      <c r="R7" s="2">
        <v>0</v>
      </c>
      <c r="S7" s="8">
        <f t="shared" si="10"/>
        <v>0</v>
      </c>
      <c r="T7" s="8" t="e">
        <f t="shared" si="11"/>
        <v>#DIV/0!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2"/>
        <v>0</v>
      </c>
      <c r="R8" s="2">
        <v>0</v>
      </c>
      <c r="S8" s="8">
        <f t="shared" si="10"/>
        <v>0</v>
      </c>
      <c r="T8" s="8" t="e">
        <f t="shared" si="11"/>
        <v>#DIV/0!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2"/>
        <v>0</v>
      </c>
      <c r="R9" s="2">
        <v>0</v>
      </c>
      <c r="S9" s="8">
        <f t="shared" si="10"/>
        <v>0</v>
      </c>
      <c r="T9" s="8" t="e">
        <f t="shared" si="11"/>
        <v>#DIV/0!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2"/>
        <v>0</v>
      </c>
      <c r="R10" s="2">
        <v>0</v>
      </c>
      <c r="S10" s="8">
        <f t="shared" si="10"/>
        <v>0</v>
      </c>
      <c r="T10" s="8" t="e">
        <f t="shared" si="11"/>
        <v>#DIV/0!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2"/>
        <v>0</v>
      </c>
      <c r="R11" s="2">
        <v>0</v>
      </c>
      <c r="S11" s="8">
        <f t="shared" si="10"/>
        <v>0</v>
      </c>
      <c r="T11" s="8" t="e">
        <f t="shared" si="11"/>
        <v>#DIV/0!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2"/>
        <v>0</v>
      </c>
      <c r="R12" s="2">
        <v>0</v>
      </c>
      <c r="S12" s="8">
        <f t="shared" si="10"/>
        <v>0</v>
      </c>
      <c r="T12" s="8" t="e">
        <f t="shared" si="11"/>
        <v>#DIV/0!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 t="e">
        <f t="shared" si="11"/>
        <v>#DIV/0!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24" x14ac:dyDescent="0.25">
      <c r="G18" t="s">
        <v>23</v>
      </c>
    </row>
    <row r="19" spans="7:24" x14ac:dyDescent="0.25">
      <c r="G19" t="s">
        <v>13</v>
      </c>
      <c r="H19">
        <v>465</v>
      </c>
      <c r="O19" t="s">
        <v>14</v>
      </c>
      <c r="P19">
        <v>324</v>
      </c>
    </row>
    <row r="20" spans="7:24" x14ac:dyDescent="0.25">
      <c r="G20" t="s">
        <v>15</v>
      </c>
      <c r="H20">
        <v>5200</v>
      </c>
      <c r="O20">
        <f>H19/P19</f>
        <v>1.4351851851851851</v>
      </c>
      <c r="P20">
        <v>7700</v>
      </c>
    </row>
    <row r="21" spans="7:24" x14ac:dyDescent="0.25">
      <c r="G21" t="s">
        <v>22</v>
      </c>
      <c r="H21">
        <f>H20*H19</f>
        <v>2418000</v>
      </c>
      <c r="P21">
        <f>P20*P19</f>
        <v>2494800</v>
      </c>
    </row>
    <row r="22" spans="7:24" x14ac:dyDescent="0.25">
      <c r="G22" s="6"/>
      <c r="H22" s="6"/>
      <c r="P22">
        <f>P21/H19</f>
        <v>5365.1612903225805</v>
      </c>
    </row>
    <row r="23" spans="7:24" x14ac:dyDescent="0.25">
      <c r="I23" t="s">
        <v>24</v>
      </c>
    </row>
    <row r="24" spans="7:24" x14ac:dyDescent="0.25">
      <c r="G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1271000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76300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12710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21</v>
      </c>
      <c r="H29">
        <f>SUM(H26:H28)</f>
        <v>1360010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2023-12-23T05:43:07Z</dcterms:modified>
</cp:coreProperties>
</file>