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lman shakil shaikh\"/>
    </mc:Choice>
  </mc:AlternateContent>
  <xr:revisionPtr revIDLastSave="0" documentId="13_ncr:1_{A5DC1C96-2CD3-400F-BCF9-0B7ECF695B4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Q6" i="4"/>
  <c r="H21" i="4" l="1"/>
  <c r="I19" i="4"/>
  <c r="H28" i="4"/>
  <c r="Q12" i="4" l="1"/>
  <c r="P12" i="4"/>
  <c r="P11" i="4"/>
  <c r="Q11" i="4" s="1"/>
  <c r="P9" i="4"/>
  <c r="Q8" i="4"/>
  <c r="P7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<sst xmlns="http://schemas.openxmlformats.org/spreadsheetml/2006/main" count="140" uniqueCount="25">
  <si>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</si>
  <si>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</si>
  <si>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</si>
  <si>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</si>
  <si>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</si>
  <si>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</si>
  <si>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</si>
  <si>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</si>
  <si>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</si>
  <si>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</si>
  <si>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</si>
  <si>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</si>
  <si>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</si>
  <si>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Residential Flat No. 2110, Basement Floor, Building No 5D, New Hind Mill Mhada Sankul, Rambhau Bhogale Marg , Village - Mazgaon, Mumbai, State - Maharashtra, India</t>
  </si>
  <si>
    <t>agreement  - 26.12.23</t>
  </si>
  <si>
    <t>av</t>
  </si>
  <si>
    <t>rd</t>
  </si>
  <si>
    <t>sd</t>
  </si>
  <si>
    <t>bv</t>
  </si>
  <si>
    <t>bua</t>
  </si>
  <si>
    <t>yoc - 2017 - possession letter</t>
  </si>
  <si>
    <t>rate</t>
  </si>
  <si>
    <t>fmv</t>
  </si>
  <si>
    <t>29.12.23</t>
  </si>
  <si>
    <t>13.12.23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</si>
</sst>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26</xdr:col>
      <xdr:colOff>488055</xdr:colOff>
      <xdr:row>42</xdr:row>
      <xdr:rowOff>86763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67C598-9260-418E-89CA-422B4B30B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6337655" cy="7440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325682</xdr:colOff>
      <xdr:row>40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C7A3DB-2603-4EBA-A5D4-DA7B4D682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127282" cy="6639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97050</xdr:colOff>
      <xdr:row>35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3CB630-EF1B-435D-A87F-090D14A62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898650" cy="6611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563755</xdr:colOff>
      <xdr:row>37</xdr:row>
      <xdr:rowOff>181911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16E91D-51DC-4A31-BA10-B9CCC11B7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55755" cy="67065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535176</xdr:colOff>
      <xdr:row>38</xdr:row>
      <xdr:rowOff>153246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3844D-9BE6-4EE3-BB62-73AD1A005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727176" cy="6058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23</xdr:col>
      <xdr:colOff>96710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00F8F0-0324-45C8-BF18-54EE3DE8C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459910" cy="90119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23A76-1B08-4EA9-BC34-2AD128D9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1BD18-5F03-4B4F-9930-3CE1E9430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297443</xdr:colOff>
      <xdr:row>36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9F3FC1-89FA-4BE1-A8B3-77F62E52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537443" cy="6725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16" sqref="D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291.66666666666669</v>
      </c>
      <c r="C2" s="4">
        <f>B2*1.2</f>
        <v>350</v>
      </c>
      <c r="D2" s="4">
        <f t="shared" ref="D2:D13" si="2">C2*1.2</f>
        <v>420</v>
      </c>
      <c r="E2" s="5">
        <f t="shared" ref="E2:E13" si="3">R2</f>
        <v>11000000</v>
      </c>
      <c r="F2" s="10">
        <f t="shared" ref="F2:F13" si="4">ROUND((E2/B2),0)</f>
        <v>37714</v>
      </c>
      <c r="G2" s="10">
        <f t="shared" ref="G2:G13" si="5">ROUND((E2/C2),0)</f>
        <v>31429</v>
      </c>
      <c r="H2" s="10">
        <f t="shared" ref="H2:H13" si="6">ROUND((E2/D2),0)</f>
        <v>26190</v>
      </c>
      <c r="I2" s="4" t="e">
        <f>#REF!</f>
        <v>#REF!</v>
      </c>
      <c r="J2" s="4">
        <f t="shared" ref="J2:J13" si="7">S2</f>
        <v>0</v>
      </c>
      <c r="O2">
        <v>0</v>
      </c>
      <c r="P2">
        <v>350</v>
      </c>
      <c r="Q2">
        <f t="shared" ref="Q2:Q12" si="8">P2/1.2</f>
        <v>291.66666666666669</v>
      </c>
      <c r="R2" s="2">
        <v>11000000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275</v>
      </c>
      <c r="C3" s="4">
        <f t="shared" ref="C3:C15" si="9">B3*1.2</f>
        <v>330</v>
      </c>
      <c r="D3" s="4">
        <f t="shared" si="2"/>
        <v>396</v>
      </c>
      <c r="E3" s="16">
        <f t="shared" si="3"/>
        <v>5700000</v>
      </c>
      <c r="F3" s="10">
        <f t="shared" si="4"/>
        <v>20727</v>
      </c>
      <c r="G3" s="10">
        <f t="shared" si="5"/>
        <v>17273</v>
      </c>
      <c r="H3" s="10">
        <f t="shared" si="6"/>
        <v>14394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275</v>
      </c>
      <c r="R3" s="2">
        <v>5700000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225</v>
      </c>
      <c r="C4" s="4">
        <f t="shared" si="9"/>
        <v>270</v>
      </c>
      <c r="D4" s="4">
        <f t="shared" si="2"/>
        <v>324</v>
      </c>
      <c r="E4" s="16">
        <f t="shared" si="3"/>
        <v>7000000</v>
      </c>
      <c r="F4" s="10">
        <f t="shared" si="4"/>
        <v>31111</v>
      </c>
      <c r="G4" s="15">
        <f t="shared" si="5"/>
        <v>25926</v>
      </c>
      <c r="H4" s="10">
        <f t="shared" si="6"/>
        <v>21605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225</v>
      </c>
      <c r="R4" s="2">
        <v>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300</v>
      </c>
      <c r="C5" s="4">
        <f t="shared" si="9"/>
        <v>360</v>
      </c>
      <c r="D5" s="4">
        <f t="shared" si="2"/>
        <v>432</v>
      </c>
      <c r="E5" s="16">
        <f t="shared" si="3"/>
        <v>7000000</v>
      </c>
      <c r="F5" s="10">
        <f t="shared" si="4"/>
        <v>23333</v>
      </c>
      <c r="G5" s="10">
        <f t="shared" si="5"/>
        <v>19444</v>
      </c>
      <c r="H5" s="10">
        <f t="shared" si="6"/>
        <v>16204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300</v>
      </c>
      <c r="R5" s="2">
        <v>7000000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250</v>
      </c>
      <c r="C6" s="4">
        <f t="shared" si="9"/>
        <v>300</v>
      </c>
      <c r="D6" s="4">
        <f t="shared" si="2"/>
        <v>360</v>
      </c>
      <c r="E6" s="16">
        <f t="shared" si="3"/>
        <v>6510000</v>
      </c>
      <c r="F6" s="10">
        <f t="shared" si="4"/>
        <v>26040</v>
      </c>
      <c r="G6" s="10">
        <f t="shared" si="5"/>
        <v>21700</v>
      </c>
      <c r="H6" s="10">
        <f t="shared" si="6"/>
        <v>18083</v>
      </c>
      <c r="I6" s="4" t="e">
        <f>#REF!</f>
        <v>#REF!</v>
      </c>
      <c r="J6" s="4">
        <f t="shared" si="7"/>
        <v>0</v>
      </c>
      <c r="O6">
        <v>0</v>
      </c>
      <c r="P6">
        <v>300</v>
      </c>
      <c r="Q6">
        <f>P6/1.2</f>
        <v>250</v>
      </c>
      <c r="R6" s="2">
        <v>6510000</v>
      </c>
      <c r="S6" s="8"/>
      <c r="T6" s="8"/>
    </row>
    <row r="7" spans="1:20" x14ac:dyDescent="0.25">
      <c r="A7" s="4">
        <f t="shared" si="0"/>
        <v>0</v>
      </c>
      <c r="B7" s="4">
        <f t="shared" si="1"/>
        <v>225</v>
      </c>
      <c r="C7" s="4">
        <f t="shared" si="9"/>
        <v>270</v>
      </c>
      <c r="D7" s="4">
        <f t="shared" si="2"/>
        <v>324</v>
      </c>
      <c r="E7" s="16">
        <f t="shared" si="3"/>
        <v>6110000</v>
      </c>
      <c r="F7" s="10">
        <f t="shared" si="4"/>
        <v>27156</v>
      </c>
      <c r="G7" s="15">
        <f t="shared" si="5"/>
        <v>22630</v>
      </c>
      <c r="H7" s="10">
        <f t="shared" si="6"/>
        <v>18858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225</v>
      </c>
      <c r="R7" s="2">
        <v>6110000</v>
      </c>
      <c r="S7" s="8"/>
      <c r="T7" s="8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6">
        <f t="shared" si="3"/>
        <v>5600000</v>
      </c>
      <c r="F8" s="10">
        <f t="shared" si="4"/>
        <v>24889</v>
      </c>
      <c r="G8" s="10">
        <f t="shared" si="5"/>
        <v>20741</v>
      </c>
      <c r="H8" s="10">
        <f t="shared" si="6"/>
        <v>17284</v>
      </c>
      <c r="I8" s="4" t="e">
        <f>#REF!</f>
        <v>#REF!</v>
      </c>
      <c r="J8" s="4" t="str">
        <f t="shared" si="7"/>
        <v>29.12.23</v>
      </c>
      <c r="O8">
        <v>0</v>
      </c>
      <c r="P8">
        <v>270</v>
      </c>
      <c r="Q8">
        <f t="shared" si="8"/>
        <v>225</v>
      </c>
      <c r="R8" s="2">
        <v>5600000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225</v>
      </c>
      <c r="C9" s="4">
        <f t="shared" si="9"/>
        <v>270</v>
      </c>
      <c r="D9" s="4">
        <f t="shared" si="2"/>
        <v>324</v>
      </c>
      <c r="E9" s="16">
        <f t="shared" si="3"/>
        <v>6200000</v>
      </c>
      <c r="F9" s="10">
        <f t="shared" si="4"/>
        <v>27556</v>
      </c>
      <c r="G9" s="10">
        <f t="shared" si="5"/>
        <v>22963</v>
      </c>
      <c r="H9" s="10">
        <f t="shared" si="6"/>
        <v>19136</v>
      </c>
      <c r="I9" s="4" t="e">
        <f>#REF!</f>
        <v>#REF!</v>
      </c>
      <c r="J9" s="4" t="str">
        <f t="shared" si="7"/>
        <v>13.12.23</v>
      </c>
      <c r="O9">
        <v>0</v>
      </c>
      <c r="P9">
        <f t="shared" si="10"/>
        <v>0</v>
      </c>
      <c r="Q9">
        <v>225</v>
      </c>
      <c r="R9" s="2">
        <v>6200000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187.5</v>
      </c>
      <c r="C10" s="4">
        <f t="shared" si="9"/>
        <v>225</v>
      </c>
      <c r="D10" s="4">
        <f t="shared" si="2"/>
        <v>270</v>
      </c>
      <c r="E10" s="16">
        <f t="shared" si="3"/>
        <v>6100000</v>
      </c>
      <c r="F10" s="10">
        <f t="shared" si="4"/>
        <v>32533</v>
      </c>
      <c r="G10" s="15">
        <f t="shared" si="5"/>
        <v>27111</v>
      </c>
      <c r="H10" s="10">
        <f t="shared" si="6"/>
        <v>22593</v>
      </c>
      <c r="I10" s="4" t="e">
        <f>#REF!</f>
        <v>#REF!</v>
      </c>
      <c r="J10" s="4">
        <f t="shared" si="7"/>
        <v>0</v>
      </c>
      <c r="O10">
        <v>0</v>
      </c>
      <c r="P10">
        <v>225</v>
      </c>
      <c r="Q10">
        <f t="shared" si="8"/>
        <v>187.5</v>
      </c>
      <c r="R10" s="2">
        <v>6100000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19</v>
      </c>
      <c r="H19">
        <v>270</v>
      </c>
      <c r="I19">
        <f>25.09*10.764</f>
        <v>270.06876</v>
      </c>
    </row>
    <row r="20" spans="7:24" x14ac:dyDescent="0.25">
      <c r="G20" t="s">
        <v>21</v>
      </c>
      <c r="H20">
        <v>24700</v>
      </c>
    </row>
    <row r="21" spans="7:24" x14ac:dyDescent="0.25">
      <c r="G21" t="s">
        <v>22</v>
      </c>
      <c r="H21">
        <f>H20*H19</f>
        <v>6669000</v>
      </c>
    </row>
    <row r="22" spans="7:24" x14ac:dyDescent="0.25">
      <c r="G22" s="6"/>
      <c r="H22" s="6"/>
    </row>
    <row r="24" spans="7:24" x14ac:dyDescent="0.25">
      <c r="G24" t="s">
        <v>14</v>
      </c>
      <c r="J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H25">
        <v>4900000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H26">
        <v>294000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f>SUM(H25:H27)</f>
        <v>5224000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3" sqref="A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2023-12-30T05:02:30Z</dcterms:modified>
</cp:coreProperties>
</file>