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il Rajaram Shelke\"/>
    </mc:Choice>
  </mc:AlternateContent>
  <xr:revisionPtr revIDLastSave="0" documentId="13_ncr:1_{B668C1A6-2935-491E-8FE4-F7C443CBDDD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3" i="4" l="1"/>
  <c r="P22" i="4" l="1"/>
  <c r="P21" i="4"/>
  <c r="G21" i="4"/>
  <c r="G20" i="4"/>
  <c r="G18" i="4"/>
  <c r="I20" i="4"/>
  <c r="I27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<sst xmlns="http://schemas.openxmlformats.org/spreadsheetml/2006/main" count="29" uniqueCount="26">
  <si>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</si>
  <si>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</si>
  <si>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</si>
  <si>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</si>
  <si>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</si>
  <si>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</si>
  <si>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</si>
  <si>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</si>
  <si>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</si>
  <si>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</si>
  <si>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</si>
  <si>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</si>
  <si>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</si>
  <si>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504, 5t floor, krishna kunj, A wing, kulgaon</t>
  </si>
  <si>
    <t>ca</t>
  </si>
  <si>
    <t>agreemten  - 18.12.23</t>
  </si>
  <si>
    <t>av</t>
  </si>
  <si>
    <t>sd</t>
  </si>
  <si>
    <t>rd</t>
  </si>
  <si>
    <t>bv</t>
  </si>
  <si>
    <t>rate</t>
  </si>
  <si>
    <t>fmv</t>
  </si>
  <si>
    <t>oc- 2015</t>
  </si>
  <si>
    <t>mca</t>
  </si>
  <si>
    <t>bal</t>
  </si>
  <si>
    <t>dry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</si>
</sst>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278476</xdr:colOff>
      <xdr:row>49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C826F3-48A0-43C0-A1C4-A1F461A45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28076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0DF60-A1EC-46BE-92D1-62FA98B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335208</xdr:colOff>
      <xdr:row>36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7D8AA-1B32-4122-AD36-74159A663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136808" cy="6744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116103</xdr:colOff>
      <xdr:row>38</xdr:row>
      <xdr:rowOff>115253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13DA84-BAD5-4028-B743-8342E698F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17703" cy="6830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0" sqref="I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772</v>
      </c>
      <c r="C2" s="4">
        <f>B2*1.2</f>
        <v>926.4</v>
      </c>
      <c r="D2" s="4">
        <f t="shared" ref="D2:D13" si="2">C2*1.2</f>
        <v>1111.6799999999998</v>
      </c>
      <c r="E2" s="5">
        <f t="shared" ref="E2:E13" si="3">R2</f>
        <v>6800000</v>
      </c>
      <c r="F2" s="10">
        <f t="shared" ref="F2:F13" si="4">ROUND((E2/B2),0)</f>
        <v>8808</v>
      </c>
      <c r="G2" s="10">
        <f t="shared" ref="G2:G13" si="5">ROUND((E2/C2),0)</f>
        <v>7340</v>
      </c>
      <c r="H2" s="10">
        <f t="shared" ref="H2:H13" si="6">ROUND((E2/D2),0)</f>
        <v>6117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772</v>
      </c>
      <c r="R2" s="2">
        <v>6800000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595.83333333333337</v>
      </c>
      <c r="C3" s="4">
        <f t="shared" ref="C3:C15" si="9">B3*1.2</f>
        <v>715</v>
      </c>
      <c r="D3" s="4">
        <f t="shared" si="2"/>
        <v>858</v>
      </c>
      <c r="E3" s="5">
        <f t="shared" si="3"/>
        <v>2568000</v>
      </c>
      <c r="F3" s="15">
        <f t="shared" si="4"/>
        <v>4310</v>
      </c>
      <c r="G3" s="10">
        <f t="shared" si="5"/>
        <v>3592</v>
      </c>
      <c r="H3" s="10">
        <f t="shared" si="6"/>
        <v>2993</v>
      </c>
      <c r="I3" s="4" t="e">
        <f>#REF!</f>
        <v>#REF!</v>
      </c>
      <c r="J3" s="4">
        <f t="shared" si="7"/>
        <v>0</v>
      </c>
      <c r="O3">
        <v>0</v>
      </c>
      <c r="P3">
        <v>715</v>
      </c>
      <c r="Q3">
        <f t="shared" ref="Q3:Q12" si="10">P3/1.2</f>
        <v>595.83333333333337</v>
      </c>
      <c r="R3" s="2">
        <f>2400000+144000+24000</f>
        <v>2568000</v>
      </c>
      <c r="S3" s="8"/>
      <c r="T3" s="8"/>
    </row>
    <row r="4" spans="1:20" x14ac:dyDescent="0.25">
      <c r="A4" s="4">
        <f t="shared" si="0"/>
        <v>0</v>
      </c>
      <c r="B4" s="4">
        <f t="shared" si="1"/>
        <v>675</v>
      </c>
      <c r="C4" s="4">
        <f t="shared" si="9"/>
        <v>810</v>
      </c>
      <c r="D4" s="4">
        <f t="shared" si="2"/>
        <v>972</v>
      </c>
      <c r="E4" s="5">
        <f t="shared" si="3"/>
        <v>4200000</v>
      </c>
      <c r="F4" s="15">
        <f t="shared" si="4"/>
        <v>6222</v>
      </c>
      <c r="G4" s="10">
        <f t="shared" si="5"/>
        <v>5185</v>
      </c>
      <c r="H4" s="10">
        <f t="shared" si="6"/>
        <v>4321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675</v>
      </c>
      <c r="R4" s="2">
        <v>4200000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590</v>
      </c>
      <c r="C5" s="4">
        <f t="shared" si="9"/>
        <v>708</v>
      </c>
      <c r="D5" s="4">
        <f t="shared" si="2"/>
        <v>849.6</v>
      </c>
      <c r="E5" s="5">
        <f t="shared" si="3"/>
        <v>3950000</v>
      </c>
      <c r="F5" s="15">
        <f t="shared" si="4"/>
        <v>6695</v>
      </c>
      <c r="G5" s="10">
        <f t="shared" si="5"/>
        <v>5579</v>
      </c>
      <c r="H5" s="10">
        <f t="shared" si="6"/>
        <v>4649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590</v>
      </c>
      <c r="R5" s="2">
        <v>3950000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G18">
        <f>I18*1.2</f>
        <v>842.4</v>
      </c>
      <c r="H18" t="s">
        <v>14</v>
      </c>
      <c r="I18">
        <v>702</v>
      </c>
    </row>
    <row r="19" spans="7:24" x14ac:dyDescent="0.25">
      <c r="G19">
        <v>5000</v>
      </c>
      <c r="H19" t="s">
        <v>20</v>
      </c>
      <c r="I19">
        <v>6000</v>
      </c>
      <c r="O19" t="s">
        <v>23</v>
      </c>
      <c r="P19">
        <v>560</v>
      </c>
    </row>
    <row r="20" spans="7:24" x14ac:dyDescent="0.25">
      <c r="G20">
        <f>G19*G18</f>
        <v>4212000</v>
      </c>
      <c r="H20" t="s">
        <v>21</v>
      </c>
      <c r="I20">
        <f>I19*I18</f>
        <v>4212000</v>
      </c>
      <c r="O20" t="s">
        <v>25</v>
      </c>
      <c r="P20">
        <v>42</v>
      </c>
    </row>
    <row r="21" spans="7:24" x14ac:dyDescent="0.25">
      <c r="G21">
        <f>G20/I18</f>
        <v>6000</v>
      </c>
      <c r="O21" t="s">
        <v>24</v>
      </c>
      <c r="P21">
        <f>37+25+42</f>
        <v>104</v>
      </c>
    </row>
    <row r="22" spans="7:24" x14ac:dyDescent="0.25">
      <c r="G22" s="6"/>
      <c r="H22" s="6"/>
      <c r="P22">
        <f>P21+P20+P19</f>
        <v>706</v>
      </c>
    </row>
    <row r="23" spans="7:24" x14ac:dyDescent="0.25">
      <c r="H23" t="s">
        <v>15</v>
      </c>
      <c r="J23" t="s">
        <v>22</v>
      </c>
    </row>
    <row r="24" spans="7:24" x14ac:dyDescent="0.25">
      <c r="H24" t="s">
        <v>16</v>
      </c>
      <c r="I24">
        <v>4000000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I25">
        <v>240000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30000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f>I26+I25+I24</f>
        <v>4270000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2023-12-21T11:38:12Z</dcterms:modified>
</cp:coreProperties>
</file>