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B144DFC3-B9F8-4340-941C-0B4E9FC688CD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I6" i="1"/>
  <c r="G6" i="1"/>
  <c r="H6" i="1" s="1"/>
  <c r="L26" i="1"/>
  <c r="H2" i="1"/>
  <c r="H34" i="1" l="1"/>
  <c r="I34" i="1" s="1"/>
  <c r="E34" i="1"/>
  <c r="H33" i="1"/>
  <c r="I33" i="1" s="1"/>
  <c r="E33" i="1"/>
  <c r="J31" i="1"/>
  <c r="G37" i="1"/>
  <c r="H37" i="1"/>
  <c r="I37" i="1"/>
  <c r="G36" i="1"/>
  <c r="H36" i="1"/>
  <c r="I36" i="1"/>
  <c r="G35" i="1"/>
  <c r="H35" i="1"/>
  <c r="I35" i="1"/>
  <c r="H27" i="1" l="1"/>
  <c r="H26" i="1" l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J26" i="1" l="1"/>
  <c r="I30" i="1" l="1"/>
  <c r="I29" i="1"/>
  <c r="I31" i="1"/>
  <c r="I25" i="1" l="1"/>
  <c r="I26" i="1" l="1"/>
  <c r="I27" i="1"/>
  <c r="I28" i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<sst xmlns="http://schemas.openxmlformats.org/spreadsheetml/2006/main" count="26" uniqueCount="25">
  <si>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</si>
  <si>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</si>
  <si>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</si>
  <si>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</si>
  <si>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</si>
  <si>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</si>
  <si>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</si>
  <si>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</si>
  <si>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</si>
  <si>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</si>
  <si>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</si>
  <si>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</si>
  <si>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</si>
  <si>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</si>
  <si>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</si>
  <si>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</si>
  <si>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</si>
  <si>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</si>
  <si>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</si>
  <si>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</si>
  <si>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</si>
  <si>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Carpet Area</t>
  </si>
  <si>
    <t>Carpet area</t>
  </si>
  <si>
    <t>Measurement Carpet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</si>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</sst>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0" fillId="0" borderId="2" xfId="0" applyBorder="1"/>
    <xf numFmtId="0" fontId="0" fillId="0" borderId="4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6" fillId="0" borderId="0" xfId="0" applyFont="1"/>
    <xf numFmtId="0" fontId="0" fillId="0" borderId="1" xfId="0" applyBorder="1"/>
    <xf numFmtId="0" fontId="6" fillId="0" borderId="1" xfId="0" applyFont="1" applyBorder="1"/>
    <xf numFmtId="43" fontId="0" fillId="0" borderId="1" xfId="0" applyNumberFormat="1" applyBorder="1"/>
    <xf numFmtId="43" fontId="6" fillId="0" borderId="0" xfId="0" applyNumberFormat="1" applyFont="1"/>
    <xf numFmtId="0" fontId="7" fillId="0" borderId="0" xfId="2" applyFill="1" applyBorder="1" applyAlignment="1" applyProtection="1"/>
    <xf numFmtId="0" fontId="0" fillId="0" borderId="5" xfId="0" applyBorder="1"/>
    <xf numFmtId="43" fontId="0" fillId="0" borderId="5" xfId="0" applyNumberFormat="1" applyBorder="1"/>
    <xf numFmtId="0" fontId="12" fillId="2" borderId="1" xfId="0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43" fontId="5" fillId="0" borderId="0" xfId="0" applyNumberFormat="1" applyFont="1"/>
    <xf numFmtId="43" fontId="10" fillId="0" borderId="0" xfId="1" applyFont="1" applyBorder="1"/>
    <xf numFmtId="43" fontId="2" fillId="0" borderId="0" xfId="0" applyNumberFormat="1" applyFont="1"/>
    <xf numFmtId="43" fontId="9" fillId="0" borderId="0" xfId="0" applyNumberFormat="1" applyFont="1"/>
    <xf numFmtId="0" fontId="2" fillId="0" borderId="0" xfId="0" applyFont="1"/>
    <xf numFmtId="43" fontId="14" fillId="0" borderId="0" xfId="1" applyFont="1" applyBorder="1"/>
    <xf numFmtId="43" fontId="15" fillId="0" borderId="0" xfId="1" applyFont="1" applyBorder="1"/>
    <xf numFmtId="43" fontId="12" fillId="0" borderId="0" xfId="1" applyFont="1" applyBorder="1"/>
    <xf numFmtId="43" fontId="6" fillId="0" borderId="0" xfId="1" applyFont="1" applyBorder="1"/>
    <xf numFmtId="0" fontId="0" fillId="0" borderId="0" xfId="0" applyAlignment="1">
      <alignment wrapText="1"/>
    </xf>
    <xf numFmtId="4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43" fontId="19" fillId="0" borderId="0" xfId="1" applyFont="1" applyBorder="1" applyAlignment="1">
      <alignment horizontal="center"/>
    </xf>
    <xf numFmtId="43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center"/>
    </xf>
    <xf numFmtId="165" fontId="17" fillId="0" borderId="0" xfId="0" applyNumberFormat="1" applyFont="1" applyAlignment="1">
      <alignment horizontal="right"/>
    </xf>
    <xf numFmtId="165" fontId="17" fillId="0" borderId="0" xfId="1" applyNumberFormat="1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43" fontId="16" fillId="0" borderId="0" xfId="1" applyFont="1" applyBorder="1" applyAlignment="1">
      <alignment horizontal="right"/>
    </xf>
    <xf numFmtId="0" fontId="5" fillId="0" borderId="0" xfId="0" applyFont="1"/>
    <xf numFmtId="43" fontId="4" fillId="0" borderId="0" xfId="0" applyNumberFormat="1" applyFont="1"/>
    <xf numFmtId="10" fontId="2" fillId="0" borderId="0" xfId="0" applyNumberFormat="1" applyFont="1"/>
    <xf numFmtId="43" fontId="8" fillId="0" borderId="0" xfId="0" applyNumberFormat="1" applyFont="1"/>
    <xf numFmtId="43" fontId="16" fillId="0" borderId="0" xfId="0" applyNumberFormat="1" applyFont="1" applyAlignment="1">
      <alignment horizontal="center"/>
    </xf>
    <xf numFmtId="0" fontId="10" fillId="2" borderId="1" xfId="0" applyFont="1" applyFill="1" applyBorder="1"/>
    <xf numFmtId="0" fontId="11" fillId="2" borderId="1" xfId="0" applyFont="1" applyFill="1" applyBorder="1" applyAlignment="1">
      <alignment horizontal="center" wrapText="1"/>
    </xf>
    <xf numFmtId="43" fontId="12" fillId="2" borderId="1" xfId="1" applyFont="1" applyFill="1" applyBorder="1"/>
    <xf numFmtId="0" fontId="10" fillId="2" borderId="1" xfId="0" applyFont="1" applyFill="1" applyBorder="1" applyAlignment="1">
      <alignment wrapText="1"/>
    </xf>
    <xf numFmtId="10" fontId="12" fillId="2" borderId="1" xfId="0" applyNumberFormat="1" applyFont="1" applyFill="1" applyBorder="1"/>
    <xf numFmtId="0" fontId="11" fillId="2" borderId="1" xfId="0" applyFont="1" applyFill="1" applyBorder="1"/>
    <xf numFmtId="0" fontId="6" fillId="0" borderId="3" xfId="0" applyFont="1" applyFill="1" applyBorder="1"/>
    <xf numFmtId="0" fontId="0" fillId="0" borderId="0" xfId="0" applyFill="1"/>
    <xf numFmtId="0" fontId="6" fillId="0" borderId="0" xfId="0" applyFont="1" applyFill="1"/>
    <xf numFmtId="43" fontId="0" fillId="0" borderId="0" xfId="0" applyNumberFormat="1" applyFill="1"/>
    <xf numFmtId="2" fontId="0" fillId="0" borderId="0" xfId="1" applyNumberFormat="1" applyFont="1" applyFill="1"/>
    <xf numFmtId="43" fontId="0" fillId="0" borderId="0" xfId="1" applyFont="1" applyFill="1"/>
    <xf numFmtId="43" fontId="6" fillId="0" borderId="0" xfId="0" applyNumberFormat="1" applyFont="1" applyFill="1"/>
    <xf numFmtId="0" fontId="6" fillId="0" borderId="1" xfId="0" applyFont="1" applyFill="1" applyBorder="1"/>
    <xf numFmtId="0" fontId="0" fillId="0" borderId="1" xfId="0" applyFill="1" applyBorder="1"/>
    <xf numFmtId="0" fontId="0" fillId="0" borderId="5" xfId="0" applyFill="1" applyBorder="1"/>
    <xf numFmtId="0" fontId="11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/>
    </xf>
    <xf numFmtId="43" fontId="12" fillId="0" borderId="0" xfId="1" applyFont="1" applyFill="1" applyBorder="1"/>
    <xf numFmtId="43" fontId="10" fillId="0" borderId="0" xfId="0" applyNumberFormat="1" applyFont="1" applyFill="1" applyBorder="1"/>
    <xf numFmtId="43" fontId="12" fillId="0" borderId="0" xfId="1" applyFont="1" applyFill="1" applyBorder="1" applyAlignment="1">
      <alignment wrapText="1"/>
    </xf>
    <xf numFmtId="0" fontId="0" fillId="0" borderId="0" xfId="0" applyFill="1" applyBorder="1"/>
    <xf numFmtId="0" fontId="12" fillId="0" borderId="0" xfId="0" applyFont="1" applyFill="1" applyBorder="1"/>
    <xf numFmtId="10" fontId="12" fillId="0" borderId="0" xfId="0" applyNumberFormat="1" applyFont="1" applyFill="1" applyBorder="1"/>
    <xf numFmtId="10" fontId="10" fillId="0" borderId="0" xfId="1" applyNumberFormat="1" applyFont="1" applyFill="1" applyBorder="1"/>
    <xf numFmtId="43" fontId="10" fillId="0" borderId="0" xfId="1" applyFont="1" applyFill="1" applyBorder="1"/>
    <xf numFmtId="0" fontId="11" fillId="0" borderId="0" xfId="0" applyFont="1" applyFill="1" applyBorder="1"/>
    <xf numFmtId="43" fontId="11" fillId="0" borderId="0" xfId="0" applyNumberFormat="1" applyFont="1" applyFill="1" applyBorder="1"/>
    <xf numFmtId="164" fontId="6" fillId="0" borderId="0" xfId="0" applyNumberFormat="1" applyFont="1" applyFill="1" applyBorder="1"/>
    <xf numFmtId="0" fontId="13" fillId="0" borderId="0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43" fontId="10" fillId="0" borderId="0" xfId="0" applyNumberFormat="1" applyFont="1" applyBorder="1" applyAlignment="1">
      <alignment horizontal="right"/>
    </xf>
    <xf numFmtId="0" fontId="12" fillId="0" borderId="0" xfId="0" applyFont="1" applyBorder="1" applyAlignment="1">
      <alignment horizontal="left"/>
    </xf>
    <xf numFmtId="43" fontId="12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horizontal="left"/>
    </xf>
    <xf numFmtId="43" fontId="16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0" xfId="1" applyNumberFormat="1" applyFont="1" applyBorder="1" applyAlignment="1">
      <alignment horizontal="left"/>
    </xf>
    <xf numFmtId="0" fontId="12" fillId="0" borderId="0" xfId="0" applyFont="1" applyBorder="1" applyAlignment="1">
      <alignment horizontal="right"/>
    </xf>
    <xf numFmtId="10" fontId="12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left"/>
    </xf>
    <xf numFmtId="43" fontId="13" fillId="0" borderId="0" xfId="0" applyNumberFormat="1" applyFont="1" applyBorder="1" applyAlignment="1">
      <alignment horizontal="right"/>
    </xf>
    <xf numFmtId="0" fontId="0" fillId="0" borderId="0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4370B-8D21-9BDC-232A-C52121D77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22</xdr:col>
      <xdr:colOff>39977</xdr:colOff>
      <xdr:row>94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953C4-01EE-45B3-B5AF-C4EC3B06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3451177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173261</xdr:colOff>
      <xdr:row>46</xdr:row>
      <xdr:rowOff>77434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5D74B2-BC6F-3A38-D681-BC92DACA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974861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153783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8587A-37D5-AE2A-2AD7-E27FFE997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7383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K13" sqref="K13"/>
    </sheetView>
  </sheetViews>
  <sheetFormatPr defaultRowHeight="15" x14ac:dyDescent="0.25"/>
  <cols>
    <col min="1" max="1" width="21.7109375" bestFit="1" customWidth="1"/>
    <col min="2" max="2" width="18.140625" style="7" bestFit="1" customWidth="1"/>
    <col min="3" max="3" width="15.5703125" style="50" bestFit="1" customWidth="1"/>
    <col min="4" max="4" width="18.28515625" style="49" bestFit="1" customWidth="1"/>
    <col min="5" max="5" width="18.28515625" style="49" customWidth="1"/>
    <col min="6" max="6" width="21.7109375" bestFit="1" customWidth="1"/>
    <col min="7" max="7" width="18.85546875" bestFit="1" customWidth="1"/>
    <col min="8" max="8" width="20" bestFit="1" customWidth="1"/>
    <col min="9" max="9" width="33.28515625" bestFit="1" customWidth="1"/>
    <col min="10" max="14" width="14.28515625" bestFit="1" customWidth="1"/>
    <col min="15" max="15" width="11.5703125" bestFit="1" customWidth="1"/>
  </cols>
  <sheetData>
    <row r="1" spans="1:14" x14ac:dyDescent="0.25">
      <c r="A1" s="8"/>
      <c r="B1" s="9"/>
      <c r="C1" s="48"/>
      <c r="F1" s="1"/>
    </row>
    <row r="2" spans="1:14" ht="16.5" x14ac:dyDescent="0.3">
      <c r="A2" s="42"/>
      <c r="B2" s="43"/>
      <c r="C2" s="58"/>
      <c r="D2" s="59"/>
      <c r="E2" s="50"/>
      <c r="F2">
        <v>2023</v>
      </c>
      <c r="G2">
        <v>2013</v>
      </c>
      <c r="H2">
        <f>F2-G2</f>
        <v>10</v>
      </c>
      <c r="I2" s="71"/>
      <c r="J2" s="72"/>
      <c r="K2" s="72"/>
    </row>
    <row r="3" spans="1:14" ht="16.5" x14ac:dyDescent="0.3">
      <c r="A3" s="42" t="s">
        <v>0</v>
      </c>
      <c r="B3" s="44">
        <v>21300</v>
      </c>
      <c r="C3" s="60"/>
      <c r="D3" s="61"/>
      <c r="E3" s="51"/>
      <c r="F3" s="2"/>
      <c r="G3" s="3"/>
      <c r="H3" s="4"/>
      <c r="I3" s="73"/>
      <c r="J3" s="74"/>
      <c r="K3" s="74"/>
      <c r="M3" s="3"/>
      <c r="N3" s="4"/>
    </row>
    <row r="4" spans="1:14" ht="33" x14ac:dyDescent="0.3">
      <c r="A4" s="45" t="s">
        <v>1</v>
      </c>
      <c r="B4" s="44">
        <v>3000</v>
      </c>
      <c r="C4" s="60"/>
      <c r="D4" s="61"/>
      <c r="E4" s="51"/>
      <c r="F4" s="27"/>
      <c r="G4" s="23"/>
      <c r="H4" s="24"/>
      <c r="I4" s="75"/>
      <c r="J4" s="76"/>
      <c r="K4" s="76"/>
      <c r="L4" s="27"/>
      <c r="M4" s="3"/>
      <c r="N4" s="4"/>
    </row>
    <row r="5" spans="1:14" ht="16.5" x14ac:dyDescent="0.3">
      <c r="A5" s="42" t="s">
        <v>2</v>
      </c>
      <c r="B5" s="44">
        <f>B3-B4</f>
        <v>18300</v>
      </c>
      <c r="C5" s="62"/>
      <c r="D5" s="63"/>
      <c r="G5" s="28" t="s">
        <v>22</v>
      </c>
      <c r="H5" s="28"/>
      <c r="I5" s="77"/>
      <c r="J5" s="78"/>
      <c r="K5" s="78"/>
      <c r="L5" s="29"/>
      <c r="M5" s="30"/>
      <c r="N5" s="4"/>
    </row>
    <row r="6" spans="1:14" ht="16.5" x14ac:dyDescent="0.3">
      <c r="A6" s="42" t="s">
        <v>3</v>
      </c>
      <c r="B6" s="44">
        <f>B4</f>
        <v>3000</v>
      </c>
      <c r="C6" s="60"/>
      <c r="D6" s="63"/>
      <c r="E6" s="51"/>
      <c r="F6" s="5"/>
      <c r="G6" s="31">
        <f>37.22*10.764</f>
        <v>400.63607999999994</v>
      </c>
      <c r="H6" s="41">
        <f>G6*1.1</f>
        <v>440.69968799999998</v>
      </c>
      <c r="I6" s="77">
        <f>40.94*10.764</f>
        <v>440.67815999999993</v>
      </c>
      <c r="J6" s="78"/>
      <c r="K6" s="78"/>
      <c r="L6" s="33"/>
      <c r="M6" s="34"/>
      <c r="N6" s="4"/>
    </row>
    <row r="7" spans="1:14" ht="16.5" x14ac:dyDescent="0.3">
      <c r="A7" s="42" t="s">
        <v>4</v>
      </c>
      <c r="B7" s="15">
        <v>0</v>
      </c>
      <c r="C7" s="64"/>
      <c r="D7" s="63"/>
      <c r="F7" s="5"/>
      <c r="G7" s="31"/>
      <c r="H7" s="41"/>
      <c r="I7" s="77"/>
      <c r="J7" s="79"/>
      <c r="K7" s="79"/>
      <c r="L7" s="33"/>
      <c r="M7" s="34"/>
      <c r="N7" s="22"/>
    </row>
    <row r="8" spans="1:14" ht="16.5" x14ac:dyDescent="0.3">
      <c r="A8" s="42" t="s">
        <v>5</v>
      </c>
      <c r="B8" s="15">
        <f>B9-B7</f>
        <v>60</v>
      </c>
      <c r="C8" s="64"/>
      <c r="D8" s="63"/>
      <c r="F8" s="5"/>
      <c r="G8" s="35"/>
      <c r="H8" s="32"/>
      <c r="I8" s="77"/>
      <c r="J8" s="79"/>
      <c r="K8" s="79"/>
      <c r="L8" s="33"/>
      <c r="M8" s="34"/>
      <c r="N8" s="22"/>
    </row>
    <row r="9" spans="1:14" ht="16.5" x14ac:dyDescent="0.3">
      <c r="A9" s="42" t="s">
        <v>6</v>
      </c>
      <c r="B9" s="15">
        <v>60</v>
      </c>
      <c r="C9" s="64"/>
      <c r="D9" s="63"/>
      <c r="F9" s="18"/>
      <c r="G9" s="36"/>
      <c r="H9" s="32"/>
      <c r="I9" s="80"/>
      <c r="J9" s="79"/>
      <c r="K9" s="79"/>
      <c r="L9" s="33"/>
      <c r="M9" s="34"/>
      <c r="N9" s="22"/>
    </row>
    <row r="10" spans="1:14" ht="33" x14ac:dyDescent="0.3">
      <c r="A10" s="45" t="s">
        <v>7</v>
      </c>
      <c r="B10" s="15">
        <f>90*B7/B9</f>
        <v>0</v>
      </c>
      <c r="C10" s="64"/>
      <c r="D10" s="63"/>
      <c r="F10" s="5"/>
      <c r="G10" s="25"/>
      <c r="H10" s="26"/>
      <c r="I10" s="75"/>
      <c r="J10" s="81"/>
      <c r="K10" s="81"/>
      <c r="L10" s="37"/>
      <c r="M10" s="6"/>
      <c r="N10" s="22"/>
    </row>
    <row r="11" spans="1:14" ht="16.5" x14ac:dyDescent="0.3">
      <c r="A11" s="42"/>
      <c r="B11" s="46">
        <f>B10%</f>
        <v>0</v>
      </c>
      <c r="C11" s="65"/>
      <c r="D11" s="66"/>
      <c r="E11" s="52"/>
      <c r="F11" s="5"/>
      <c r="G11" s="19"/>
      <c r="H11" s="18"/>
      <c r="I11" s="75"/>
      <c r="J11" s="82"/>
      <c r="K11" s="82"/>
      <c r="L11" s="37"/>
      <c r="M11" s="38"/>
      <c r="N11" s="39"/>
    </row>
    <row r="12" spans="1:14" ht="16.5" x14ac:dyDescent="0.3">
      <c r="A12" s="42" t="s">
        <v>8</v>
      </c>
      <c r="B12" s="44">
        <f>B6*B11</f>
        <v>0</v>
      </c>
      <c r="C12" s="60"/>
      <c r="D12" s="63"/>
      <c r="E12" s="53"/>
      <c r="F12" s="5"/>
      <c r="G12" s="20" t="s">
        <v>23</v>
      </c>
      <c r="H12" s="18"/>
      <c r="I12" s="75"/>
      <c r="J12" s="76"/>
      <c r="K12" s="76"/>
      <c r="L12" s="37"/>
      <c r="M12" s="6"/>
      <c r="N12" s="4"/>
    </row>
    <row r="13" spans="1:14" ht="16.5" x14ac:dyDescent="0.3">
      <c r="A13" s="42" t="s">
        <v>9</v>
      </c>
      <c r="B13" s="44">
        <f>B6-B12</f>
        <v>3000</v>
      </c>
      <c r="C13" s="60"/>
      <c r="D13" s="67"/>
      <c r="E13" s="53"/>
      <c r="F13" s="5"/>
      <c r="G13" s="18"/>
      <c r="H13" s="18"/>
      <c r="I13" s="75"/>
      <c r="J13" s="76"/>
      <c r="K13" s="76"/>
      <c r="L13" s="37"/>
      <c r="M13" s="6"/>
      <c r="N13" s="4"/>
    </row>
    <row r="14" spans="1:14" ht="16.5" x14ac:dyDescent="0.3">
      <c r="A14" s="42" t="s">
        <v>2</v>
      </c>
      <c r="B14" s="44">
        <f>B5</f>
        <v>18300</v>
      </c>
      <c r="C14" s="60"/>
      <c r="D14" s="61"/>
      <c r="E14" s="51"/>
      <c r="F14" s="37"/>
      <c r="H14" s="37"/>
      <c r="I14" s="75"/>
      <c r="J14" s="76"/>
      <c r="K14" s="76"/>
      <c r="L14" s="37"/>
      <c r="M14" s="6"/>
      <c r="N14" s="4"/>
    </row>
    <row r="15" spans="1:14" ht="16.5" x14ac:dyDescent="0.3">
      <c r="A15" s="42" t="s">
        <v>10</v>
      </c>
      <c r="B15" s="44">
        <f>B14+B13</f>
        <v>21300</v>
      </c>
      <c r="C15" s="60"/>
      <c r="D15" s="61"/>
      <c r="E15" s="51"/>
      <c r="F15" s="37"/>
      <c r="G15" s="40"/>
      <c r="H15" s="18"/>
      <c r="I15" s="83"/>
      <c r="J15" s="76"/>
      <c r="K15" s="76"/>
      <c r="L15" s="37"/>
      <c r="M15" s="6"/>
      <c r="N15" s="4"/>
    </row>
    <row r="16" spans="1:14" ht="16.5" x14ac:dyDescent="0.3">
      <c r="A16" s="16" t="s">
        <v>21</v>
      </c>
      <c r="B16" s="47">
        <v>401</v>
      </c>
      <c r="C16" s="68"/>
      <c r="D16" s="63"/>
      <c r="E16" s="51"/>
      <c r="F16" s="18"/>
      <c r="G16" s="21"/>
      <c r="H16" s="20"/>
      <c r="I16" s="71"/>
      <c r="J16" s="72"/>
      <c r="K16" s="72"/>
      <c r="N16" s="22"/>
    </row>
    <row r="17" spans="1:15" ht="16.5" x14ac:dyDescent="0.3">
      <c r="A17" s="16" t="s">
        <v>24</v>
      </c>
      <c r="B17" s="17">
        <f>B16*B15</f>
        <v>8541300</v>
      </c>
      <c r="C17" s="69"/>
      <c r="D17" s="63"/>
      <c r="E17" s="51"/>
      <c r="F17" s="18"/>
      <c r="G17" s="18"/>
      <c r="H17" s="20"/>
      <c r="I17" s="71"/>
      <c r="J17" s="84"/>
      <c r="K17" s="84"/>
      <c r="N17" s="20"/>
      <c r="O17" s="5"/>
    </row>
    <row r="18" spans="1:15" ht="16.5" x14ac:dyDescent="0.3">
      <c r="A18" s="16" t="s">
        <v>12</v>
      </c>
      <c r="B18" s="17">
        <f>441*B4</f>
        <v>1323000</v>
      </c>
      <c r="C18" s="69"/>
      <c r="D18" s="61"/>
      <c r="E18" s="51"/>
      <c r="F18" s="5"/>
      <c r="G18" s="5"/>
      <c r="I18" s="71"/>
      <c r="J18" s="84"/>
      <c r="K18" s="84"/>
    </row>
    <row r="19" spans="1:15" ht="16.5" x14ac:dyDescent="0.3">
      <c r="A19" s="15" t="s">
        <v>15</v>
      </c>
      <c r="B19" s="17">
        <f>B17*0.03/12</f>
        <v>21353.25</v>
      </c>
      <c r="C19" s="69"/>
      <c r="D19" s="70"/>
      <c r="E19" s="51"/>
      <c r="I19" s="71"/>
      <c r="J19" s="84"/>
      <c r="K19" s="84"/>
    </row>
    <row r="20" spans="1:15" x14ac:dyDescent="0.25">
      <c r="B20" s="11"/>
      <c r="C20" s="54"/>
      <c r="I20" s="85"/>
      <c r="J20" s="85"/>
      <c r="K20" s="85"/>
    </row>
    <row r="21" spans="1:15" x14ac:dyDescent="0.25">
      <c r="B21" s="11"/>
      <c r="C21" s="54"/>
      <c r="I21" s="85"/>
      <c r="J21" s="85"/>
      <c r="K21" s="85"/>
    </row>
    <row r="22" spans="1:15" x14ac:dyDescent="0.25">
      <c r="F22" s="5"/>
    </row>
    <row r="23" spans="1:15" x14ac:dyDescent="0.25">
      <c r="D23" s="49" t="s">
        <v>13</v>
      </c>
    </row>
    <row r="24" spans="1:15" x14ac:dyDescent="0.25">
      <c r="B24" s="9" t="s">
        <v>19</v>
      </c>
      <c r="C24" s="55" t="s">
        <v>14</v>
      </c>
      <c r="D24" s="56" t="s">
        <v>20</v>
      </c>
      <c r="E24" s="56"/>
      <c r="F24" s="8" t="s">
        <v>11</v>
      </c>
      <c r="G24" s="8" t="s">
        <v>16</v>
      </c>
      <c r="H24" s="8" t="s">
        <v>17</v>
      </c>
      <c r="I24" s="8" t="s">
        <v>18</v>
      </c>
      <c r="J24" s="8"/>
    </row>
    <row r="25" spans="1:15" ht="17.25" x14ac:dyDescent="0.3">
      <c r="B25" s="9"/>
      <c r="C25" s="55">
        <v>394</v>
      </c>
      <c r="D25" s="56"/>
      <c r="E25" s="56"/>
      <c r="F25" s="8">
        <v>7600000</v>
      </c>
      <c r="G25" s="10">
        <f t="shared" ref="G25:G31" si="0">F25/C25</f>
        <v>19289.340101522841</v>
      </c>
      <c r="H25" s="10" t="e">
        <f>F25/D25</f>
        <v>#DIV/0!</v>
      </c>
      <c r="I25" s="10" t="e">
        <f t="shared" ref="I25:I31" si="1">F25/B25</f>
        <v>#DIV/0!</v>
      </c>
      <c r="J25" s="8">
        <f>D25/C25</f>
        <v>0</v>
      </c>
      <c r="K25" s="12"/>
      <c r="L25">
        <v>550</v>
      </c>
    </row>
    <row r="26" spans="1:15" ht="17.25" x14ac:dyDescent="0.3">
      <c r="B26" s="9"/>
      <c r="C26" s="55">
        <v>564</v>
      </c>
      <c r="D26" s="56"/>
      <c r="E26" s="56"/>
      <c r="F26" s="8">
        <v>11900000</v>
      </c>
      <c r="G26" s="10">
        <f t="shared" si="0"/>
        <v>21099.290780141844</v>
      </c>
      <c r="H26" s="10" t="e">
        <f>F26/D26</f>
        <v>#DIV/0!</v>
      </c>
      <c r="I26" s="10" t="e">
        <f t="shared" si="1"/>
        <v>#DIV/0!</v>
      </c>
      <c r="J26" s="8">
        <f>D26/C26</f>
        <v>0</v>
      </c>
      <c r="K26" s="12"/>
      <c r="L26">
        <f>L25/2</f>
        <v>275</v>
      </c>
    </row>
    <row r="27" spans="1:15" x14ac:dyDescent="0.25">
      <c r="B27" s="9"/>
      <c r="C27" s="55">
        <v>401</v>
      </c>
      <c r="D27" s="56"/>
      <c r="E27" s="56"/>
      <c r="F27" s="10">
        <v>8988000</v>
      </c>
      <c r="G27" s="10">
        <f t="shared" si="0"/>
        <v>22413.965087281795</v>
      </c>
      <c r="H27" s="10" t="e">
        <f>F27/D27</f>
        <v>#DIV/0!</v>
      </c>
      <c r="I27" s="10" t="e">
        <f t="shared" si="1"/>
        <v>#DIV/0!</v>
      </c>
      <c r="J27" s="8"/>
    </row>
    <row r="28" spans="1:15" x14ac:dyDescent="0.25">
      <c r="B28" s="9"/>
      <c r="C28" s="55"/>
      <c r="D28" s="56"/>
      <c r="E28" s="56"/>
      <c r="F28" s="10"/>
      <c r="G28" s="10" t="e">
        <f t="shared" si="0"/>
        <v>#DIV/0!</v>
      </c>
      <c r="H28" s="10" t="e">
        <f t="shared" ref="H28:H31" si="2">F28/D28</f>
        <v>#DIV/0!</v>
      </c>
      <c r="I28" s="10" t="e">
        <f t="shared" si="1"/>
        <v>#DIV/0!</v>
      </c>
      <c r="J28" s="8"/>
    </row>
    <row r="29" spans="1:15" x14ac:dyDescent="0.25">
      <c r="C29" s="55"/>
      <c r="D29" s="57"/>
      <c r="F29" s="14"/>
      <c r="G29" s="14" t="e">
        <f t="shared" si="0"/>
        <v>#DIV/0!</v>
      </c>
      <c r="H29" s="10" t="e">
        <f t="shared" si="2"/>
        <v>#DIV/0!</v>
      </c>
      <c r="I29" s="14" t="e">
        <f t="shared" si="1"/>
        <v>#DIV/0!</v>
      </c>
    </row>
    <row r="30" spans="1:15" x14ac:dyDescent="0.25">
      <c r="D30" s="57"/>
      <c r="F30" s="14"/>
      <c r="G30" s="14" t="e">
        <f t="shared" si="0"/>
        <v>#DIV/0!</v>
      </c>
      <c r="H30" s="14" t="e">
        <f t="shared" si="2"/>
        <v>#DIV/0!</v>
      </c>
      <c r="I30" s="14" t="e">
        <f t="shared" si="1"/>
        <v>#DIV/0!</v>
      </c>
      <c r="J30" t="e">
        <f>B30/C30</f>
        <v>#DIV/0!</v>
      </c>
    </row>
    <row r="31" spans="1:15" x14ac:dyDescent="0.25">
      <c r="D31" s="57"/>
      <c r="F31" s="13"/>
      <c r="G31" s="14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t="e">
        <f>D31/C31</f>
        <v>#DIV/0!</v>
      </c>
    </row>
    <row r="32" spans="1:15" x14ac:dyDescent="0.25">
      <c r="H32" s="5"/>
    </row>
    <row r="33" spans="1:9" x14ac:dyDescent="0.25">
      <c r="C33" s="50">
        <v>225</v>
      </c>
      <c r="D33" s="57">
        <v>2000000</v>
      </c>
      <c r="E33" s="49">
        <f>D33/C33</f>
        <v>8888.8888888888887</v>
      </c>
      <c r="F33" s="13">
        <v>301000</v>
      </c>
      <c r="G33" s="14">
        <v>30000</v>
      </c>
      <c r="H33" s="14">
        <f>G33+F33+D33</f>
        <v>2331000</v>
      </c>
      <c r="I33" s="14">
        <f>H33/C33</f>
        <v>10360</v>
      </c>
    </row>
    <row r="34" spans="1:9" x14ac:dyDescent="0.25">
      <c r="C34" s="50">
        <v>397</v>
      </c>
      <c r="D34" s="49">
        <v>4100000</v>
      </c>
      <c r="E34" s="49">
        <f>D34/C34</f>
        <v>10327.455919395466</v>
      </c>
      <c r="F34">
        <v>287000</v>
      </c>
      <c r="G34" s="14">
        <v>30000</v>
      </c>
      <c r="H34" s="14">
        <f>G34+F34+D34</f>
        <v>4417000</v>
      </c>
      <c r="I34" s="14">
        <f>H34/C34</f>
        <v>11125.944584382871</v>
      </c>
    </row>
    <row r="35" spans="1:9" x14ac:dyDescent="0.25">
      <c r="D35" s="49">
        <v>50</v>
      </c>
      <c r="F35">
        <v>1100000</v>
      </c>
      <c r="G35" s="5" t="e">
        <f t="shared" ref="G35:G37" si="3">F35/C35</f>
        <v>#DIV/0!</v>
      </c>
      <c r="H35" s="5">
        <f t="shared" ref="H35:H37" si="4">F35/D35</f>
        <v>22000</v>
      </c>
      <c r="I35" s="5" t="e">
        <f t="shared" ref="I35:I37" si="5">F35/B35</f>
        <v>#DIV/0!</v>
      </c>
    </row>
    <row r="36" spans="1:9" ht="15.75" x14ac:dyDescent="0.25">
      <c r="A36" s="6"/>
      <c r="D36" s="49">
        <v>300</v>
      </c>
      <c r="F36">
        <v>6800000</v>
      </c>
      <c r="G36" s="5" t="e">
        <f t="shared" si="3"/>
        <v>#DIV/0!</v>
      </c>
      <c r="H36" s="5">
        <f t="shared" si="4"/>
        <v>22666.666666666668</v>
      </c>
      <c r="I36" s="5" t="e">
        <f t="shared" si="5"/>
        <v>#DIV/0!</v>
      </c>
    </row>
    <row r="37" spans="1:9" ht="15.75" x14ac:dyDescent="0.25">
      <c r="A37" s="6"/>
      <c r="D37" s="49">
        <v>250</v>
      </c>
      <c r="F37">
        <v>7500000</v>
      </c>
      <c r="G37" s="5" t="e">
        <f t="shared" si="3"/>
        <v>#DIV/0!</v>
      </c>
      <c r="H37" s="5">
        <f t="shared" si="4"/>
        <v>30000</v>
      </c>
      <c r="I37" s="5" t="e">
        <f t="shared" si="5"/>
        <v>#DIV/0!</v>
      </c>
    </row>
    <row r="38" spans="1:9" ht="15.75" x14ac:dyDescent="0.25">
      <c r="A38" s="6"/>
    </row>
    <row r="39" spans="1:9" ht="15.75" x14ac:dyDescent="0.25">
      <c r="A39" s="6"/>
    </row>
    <row r="40" spans="1:9" ht="15.75" x14ac:dyDescent="0.25">
      <c r="A40" s="6"/>
    </row>
    <row r="41" spans="1:9" ht="15.75" x14ac:dyDescent="0.25">
      <c r="A41" s="6"/>
    </row>
    <row r="42" spans="1:9" ht="15.75" x14ac:dyDescent="0.25">
      <c r="A42" s="6"/>
    </row>
    <row r="62" spans="4:6" x14ac:dyDescent="0.25">
      <c r="D62" s="51"/>
      <c r="E62" s="51"/>
      <c r="F62" s="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>
      <selection activeCell="P21" sqref="P2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0" workbookViewId="0">
      <selection activeCell="A10" sqref="A1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Y26" sqref="Y2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B5A5-3B5D-4581-8000-6A0BBECB335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2023-12-22T11:09:21Z</dcterms:modified>
</cp:coreProperties>
</file>