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Sion\Asha Sharad Pawar\"/>
    </mc:Choice>
  </mc:AlternateContent>
  <xr:revisionPtr revIDLastSave="0" documentId="13_ncr:1_{4BBB7637-D7E2-4EF8-8AAE-343F7CB67C09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G28" i="4"/>
  <c r="C5" i="25"/>
  <c r="C4" i="25"/>
  <c r="C3" i="25"/>
  <c r="P2" i="4"/>
  <c r="P3" i="4"/>
  <c r="B3" i="4" s="1"/>
  <c r="C3" i="4" s="1"/>
  <c r="D3" i="4" s="1"/>
  <c r="P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<sst xmlns="http://schemas.openxmlformats.org/spreadsheetml/2006/main" count="129" uniqueCount="87">
  <si>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</si>
  <si>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</si>
  <si>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</si>
  <si>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</si>
  <si>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</si>
  <si>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</si>
  <si>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</si>
  <si>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</si>
  <si>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</si>
  <si>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</si>
  <si>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</si>
  <si>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</si>
  <si>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</si>
  <si>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</si>
  <si>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</si>
  <si>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</si>
  <si>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</si>
  <si>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</si>
  <si>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</si>
  <si>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</si>
  <si>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</si>
  <si>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</si>
  <si>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</si>
  <si>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</si>
  <si>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</si>
  <si>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</si>
  <si>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</si>
  <si>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</si>
  <si>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</si>
  <si>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</si>
  <si>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</si>
  <si>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</si>
  <si>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</si>
  <si>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</si>
  <si>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</si>
  <si>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</si>
  <si>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</si>
  <si>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</si>
  <si>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</si>
  <si>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</si>
  <si>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</si>
  <si>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</si>
  <si>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</si>
  <si>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</si>
  <si>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</si>
  <si>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</si>
  <si>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</si>
  <si>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</si>
  <si>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</si>
  <si>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</si>
  <si>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</si>
  <si>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</si>
  <si>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</si>
  <si>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</si>
  <si>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</si>
  <si>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</si>
  <si>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</si>
  <si>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</si>
  <si>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</si>
  <si>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</si>
  <si>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</si>
  <si>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</si>
  <si>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</si>
  <si>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</si>
  <si>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</si>
  <si>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</si>
  <si>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</si>
  <si>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</si>
  <si>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</si>
  <si>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</si>
  <si>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</si>
  <si>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</si>
  <si>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</si>
  <si>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</si>
  <si>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</si>
  <si>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</si>
  <si>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</si>
  <si>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</si>
  <si>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</si>
  <si>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</si>
  <si>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</si>
  <si>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</si>
  <si>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</si>
  <si>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31.03.2023</t>
  </si>
  <si>
    <t>ACA</t>
  </si>
  <si>
    <t>BALC</t>
  </si>
  <si>
    <t>TACA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</si>
</sst>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43</xdr:row>
      <xdr:rowOff>29685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FEFB8-019C-C95C-487B-4811AC2D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7954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11228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9F324-7AE6-6716-54EB-CFB5B67C0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03228" cy="7992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4C641-913C-37F4-F58C-84B44BE93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25" sqref="L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35" sqref="D3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19300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19300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500</v>
      </c>
      <c r="D18" s="26"/>
      <c r="F18" s="19"/>
    </row>
    <row r="19" spans="1:6" x14ac:dyDescent="0.25">
      <c r="A19" s="16" t="s">
        <v>73</v>
      </c>
      <c r="B19" s="6"/>
      <c r="C19" s="32">
        <f>C18*C16</f>
        <v>11000000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9900000</v>
      </c>
      <c r="D20" s="32"/>
      <c r="F20" s="19"/>
    </row>
    <row r="21" spans="1:6" x14ac:dyDescent="0.25">
      <c r="A21" s="16" t="s">
        <v>25</v>
      </c>
      <c r="C21" s="35">
        <f>C19*80%</f>
        <v>8800000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1350000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22916.666666666668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5" sqref="Q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344</v>
      </c>
      <c r="C2" s="4">
        <f t="shared" ref="C2:C16" si="1">B2*1.2</f>
        <v>412.8</v>
      </c>
      <c r="D2" s="4">
        <f t="shared" ref="D2:D16" si="2">C2*1.2</f>
        <v>495.36</v>
      </c>
      <c r="E2" s="5">
        <f t="shared" ref="E2:E16" si="3">R2</f>
        <v>7995000</v>
      </c>
      <c r="F2" s="4">
        <f t="shared" ref="F2:F15" si="4">ROUND((E2/B2),0)</f>
        <v>23241</v>
      </c>
      <c r="G2" s="4">
        <f t="shared" ref="G2:G15" si="5">ROUND((E2/C2),0)</f>
        <v>19368</v>
      </c>
      <c r="H2" s="4">
        <f t="shared" ref="H2:H15" si="6">ROUND((E2/D2),0)</f>
        <v>16140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344</v>
      </c>
      <c r="R2" s="2">
        <v>7995000</v>
      </c>
      <c r="S2" s="2"/>
    </row>
    <row r="3" spans="1:19" x14ac:dyDescent="0.25">
      <c r="A3" s="4">
        <v>2</v>
      </c>
      <c r="B3" s="4">
        <f t="shared" si="0"/>
        <v>618</v>
      </c>
      <c r="C3" s="4">
        <f t="shared" si="1"/>
        <v>741.6</v>
      </c>
      <c r="D3" s="4">
        <f t="shared" si="2"/>
        <v>889.92</v>
      </c>
      <c r="E3" s="5">
        <f t="shared" si="3"/>
        <v>14000000</v>
      </c>
      <c r="F3" s="4">
        <f t="shared" si="4"/>
        <v>22654</v>
      </c>
      <c r="G3" s="4">
        <f t="shared" si="5"/>
        <v>18878</v>
      </c>
      <c r="H3" s="4">
        <f t="shared" si="6"/>
        <v>15732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618</v>
      </c>
      <c r="R3" s="2">
        <v>14000000</v>
      </c>
      <c r="S3" s="2"/>
    </row>
    <row r="4" spans="1:19" x14ac:dyDescent="0.25">
      <c r="A4" s="4">
        <v>3</v>
      </c>
      <c r="B4" s="4">
        <f t="shared" si="0"/>
        <v>344</v>
      </c>
      <c r="C4" s="4">
        <f t="shared" si="1"/>
        <v>412.8</v>
      </c>
      <c r="D4" s="4">
        <f t="shared" si="2"/>
        <v>495.36</v>
      </c>
      <c r="E4" s="5">
        <f t="shared" si="3"/>
        <v>7200000</v>
      </c>
      <c r="F4" s="4">
        <f t="shared" si="4"/>
        <v>20930</v>
      </c>
      <c r="G4" s="4">
        <f t="shared" si="5"/>
        <v>17442</v>
      </c>
      <c r="H4" s="4">
        <f t="shared" si="6"/>
        <v>14535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344</v>
      </c>
      <c r="R4" s="2">
        <v>7200000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ref="Q2:Q10" si="10">P5/1.2</f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84</v>
      </c>
      <c r="G26" s="57">
        <v>462</v>
      </c>
    </row>
    <row r="27" spans="1:19" s="10" customFormat="1" x14ac:dyDescent="0.25">
      <c r="F27" s="57" t="s">
        <v>85</v>
      </c>
      <c r="G27" s="57">
        <v>38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f>SUM(G26:G27)</f>
        <v>500</v>
      </c>
    </row>
    <row r="29" spans="1:19" s="10" customFormat="1" x14ac:dyDescent="0.25">
      <c r="C29" s="72" t="s">
        <v>1</v>
      </c>
      <c r="D29" s="72">
        <v>8400000</v>
      </c>
      <c r="F29" s="57" t="s">
        <v>71</v>
      </c>
      <c r="G29" s="57">
        <v>550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22000</v>
      </c>
    </row>
    <row r="31" spans="1:19" s="10" customFormat="1" x14ac:dyDescent="0.25">
      <c r="C31" s="75"/>
      <c r="D31" s="75"/>
      <c r="F31" s="75" t="s">
        <v>73</v>
      </c>
      <c r="G31" s="75">
        <f>G28*G30</f>
        <v>11000000</v>
      </c>
      <c r="H31" s="10">
        <f>G31/D29</f>
        <v>1.3095238095238095</v>
      </c>
    </row>
    <row r="32" spans="1:19" s="10" customFormat="1" x14ac:dyDescent="0.25">
      <c r="C32" s="75"/>
      <c r="D32" s="75"/>
      <c r="F32" s="75" t="s">
        <v>24</v>
      </c>
      <c r="G32" s="75">
        <f>G31*90%</f>
        <v>9900000</v>
      </c>
    </row>
    <row r="33" spans="3:7" s="10" customFormat="1" x14ac:dyDescent="0.25">
      <c r="C33" s="75"/>
      <c r="D33" s="75"/>
      <c r="F33" s="75" t="s">
        <v>25</v>
      </c>
      <c r="G33" s="75">
        <f>G31*80%</f>
        <v>8800000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2023-12-25T04:55:44Z</dcterms:modified>
</cp:coreProperties>
</file>