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02A62003-5BE9-420F-9798-E767BB5685D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" l="1"/>
  <c r="G34" i="1"/>
  <c r="C18" i="1" l="1"/>
  <c r="C14" i="1"/>
  <c r="C10" i="1"/>
  <c r="C11" i="1" s="1"/>
  <c r="C8" i="1"/>
  <c r="C6" i="1"/>
  <c r="C5" i="1"/>
  <c r="I9" i="1"/>
  <c r="H9" i="1"/>
  <c r="H8" i="1"/>
  <c r="H7" i="1"/>
  <c r="H6" i="1"/>
  <c r="B18" i="1"/>
  <c r="F8" i="1"/>
  <c r="E7" i="1"/>
  <c r="E6" i="1"/>
  <c r="E8" i="1" s="1"/>
  <c r="C35" i="1"/>
  <c r="C34" i="1"/>
  <c r="C33" i="1"/>
  <c r="C13" i="1" l="1"/>
  <c r="C15" i="1" s="1"/>
  <c r="C17" i="1" s="1"/>
  <c r="C12" i="1"/>
  <c r="B10" i="1"/>
  <c r="B11" i="1" s="1"/>
  <c r="B8" i="1"/>
  <c r="B6" i="1"/>
  <c r="B5" i="1"/>
  <c r="B14" i="1" s="1"/>
  <c r="B12" i="1" l="1"/>
  <c r="B13" i="1"/>
  <c r="B15" i="1" s="1"/>
  <c r="B17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<sst xmlns="http://schemas.openxmlformats.org/spreadsheetml/2006/main" count="33" uniqueCount="28">
  <si>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</si>
  <si>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</si>
  <si>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</si>
  <si>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</si>
  <si>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</si>
  <si>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</si>
  <si>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</si>
  <si>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</si>
  <si>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</si>
  <si>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</si>
  <si>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</si>
  <si>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</si>
  <si>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</si>
  <si>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</si>
  <si>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</si>
  <si>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</si>
  <si>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</si>
  <si>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</si>
  <si>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</si>
  <si>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</si>
  <si>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</si>
  <si>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</si>
  <si>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</si>
  <si>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</si>
  <si>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</si>
  <si>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</si>
  <si>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>Mukesh Kumar / 702</t>
  </si>
  <si>
    <t>Abhinav / 1006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</si>
</sst>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  <xf numFmtId="0" fontId="0" fillId="0" borderId="1" xfId="0" applyFont="1" applyBorder="1"/>
    <xf numFmtId="43" fontId="0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zoomScaleNormal="100" workbookViewId="0">
      <selection activeCell="F13" sqref="F13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33" x14ac:dyDescent="0.3">
      <c r="A2" s="18"/>
      <c r="B2" s="29" t="s">
        <v>26</v>
      </c>
      <c r="C2" s="29" t="s">
        <v>27</v>
      </c>
      <c r="D2" s="9"/>
      <c r="E2" t="s">
        <v>13</v>
      </c>
    </row>
    <row r="3" spans="1:13" ht="16.5" x14ac:dyDescent="0.3">
      <c r="A3" s="18" t="s">
        <v>0</v>
      </c>
      <c r="B3" s="30">
        <v>11500</v>
      </c>
      <c r="C3" s="19">
        <v>11500</v>
      </c>
      <c r="D3" s="8"/>
      <c r="E3" s="4">
        <v>2022</v>
      </c>
      <c r="F3" s="5">
        <v>2023</v>
      </c>
      <c r="G3" s="6">
        <f>F3-E3</f>
        <v>1</v>
      </c>
      <c r="L3" s="5"/>
      <c r="M3" s="6"/>
    </row>
    <row r="4" spans="1:13" ht="33" x14ac:dyDescent="0.3">
      <c r="A4" s="20" t="s">
        <v>1</v>
      </c>
      <c r="B4" s="30">
        <v>2800</v>
      </c>
      <c r="C4" s="19">
        <v>2800</v>
      </c>
      <c r="D4" s="8"/>
      <c r="E4" s="29" t="s">
        <v>26</v>
      </c>
      <c r="F4" s="5"/>
      <c r="G4" s="6"/>
      <c r="H4" s="29" t="s">
        <v>27</v>
      </c>
      <c r="K4" s="39"/>
      <c r="L4" s="5"/>
      <c r="M4" s="6"/>
    </row>
    <row r="5" spans="1:13" ht="16.5" x14ac:dyDescent="0.3">
      <c r="A5" s="18" t="s">
        <v>2</v>
      </c>
      <c r="B5" s="30">
        <f>B3-B4</f>
        <v>8700</v>
      </c>
      <c r="C5" s="19">
        <f>C3-C4</f>
        <v>8700</v>
      </c>
      <c r="D5" s="8"/>
      <c r="E5" s="10" t="s">
        <v>23</v>
      </c>
      <c r="F5" s="10" t="s">
        <v>25</v>
      </c>
      <c r="G5" s="16"/>
      <c r="H5" s="48" t="s">
        <v>23</v>
      </c>
      <c r="I5" s="48" t="s">
        <v>25</v>
      </c>
      <c r="L5" s="5"/>
      <c r="M5" s="6"/>
    </row>
    <row r="6" spans="1:13" ht="16.5" x14ac:dyDescent="0.3">
      <c r="A6" s="18" t="s">
        <v>3</v>
      </c>
      <c r="B6" s="30">
        <f>B4</f>
        <v>2800</v>
      </c>
      <c r="C6" s="19">
        <f>C4</f>
        <v>2800</v>
      </c>
      <c r="D6" s="8"/>
      <c r="E6" s="10">
        <f>45.43*10.764</f>
        <v>489.00851999999998</v>
      </c>
      <c r="F6" s="10"/>
      <c r="G6" s="16"/>
      <c r="H6" s="48">
        <f>61.84*10.764</f>
        <v>665.64576</v>
      </c>
      <c r="I6" s="48"/>
      <c r="L6" s="5"/>
      <c r="M6" s="6"/>
    </row>
    <row r="7" spans="1:13" ht="16.5" x14ac:dyDescent="0.3">
      <c r="A7" s="18" t="s">
        <v>4</v>
      </c>
      <c r="B7" s="21">
        <v>0</v>
      </c>
      <c r="C7" s="22">
        <v>0</v>
      </c>
      <c r="D7" s="1"/>
      <c r="E7" s="10">
        <f>2.91*10.764</f>
        <v>31.323239999999998</v>
      </c>
      <c r="F7" s="10"/>
      <c r="G7" s="7"/>
      <c r="H7" s="48">
        <f>2.49*10.764</f>
        <v>26.80236</v>
      </c>
      <c r="I7" s="48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>
        <f>C9-C7</f>
        <v>60</v>
      </c>
      <c r="D8" s="32"/>
      <c r="E8" s="12">
        <f>SUM(E6:E7)</f>
        <v>520.33176000000003</v>
      </c>
      <c r="F8" s="47">
        <f>E8*1.1</f>
        <v>572.36493600000006</v>
      </c>
      <c r="G8" s="7"/>
      <c r="H8" s="49">
        <f>1.79*10.764</f>
        <v>19.26756</v>
      </c>
      <c r="I8" s="49"/>
      <c r="L8" s="35"/>
      <c r="M8" s="36"/>
    </row>
    <row r="9" spans="1:13" ht="16.5" x14ac:dyDescent="0.3">
      <c r="A9" s="18" t="s">
        <v>6</v>
      </c>
      <c r="B9" s="21">
        <v>60</v>
      </c>
      <c r="C9" s="22">
        <v>60</v>
      </c>
      <c r="D9" s="1"/>
      <c r="E9" s="37"/>
      <c r="F9" s="8"/>
      <c r="G9" s="15"/>
      <c r="H9" s="48">
        <f>SUM(H6:H8)</f>
        <v>711.71568000000002</v>
      </c>
      <c r="I9" s="48">
        <f>H9*1.1</f>
        <v>782.88724800000011</v>
      </c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>
        <f>90*C7/C9</f>
        <v>0</v>
      </c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>
        <f>C10%</f>
        <v>0</v>
      </c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>
        <f>C6*C11</f>
        <v>0</v>
      </c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2800</v>
      </c>
      <c r="C13" s="23">
        <f>C6-C12</f>
        <v>2800</v>
      </c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8700</v>
      </c>
      <c r="C14" s="19">
        <f>C5</f>
        <v>8700</v>
      </c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11500</v>
      </c>
      <c r="C15" s="19">
        <f>C14+C13</f>
        <v>11500</v>
      </c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520</v>
      </c>
      <c r="C16" s="45">
        <v>712</v>
      </c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5980000</v>
      </c>
      <c r="C17" s="25">
        <f>C15*C16</f>
        <v>8188000</v>
      </c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572*B4</f>
        <v>1601600</v>
      </c>
      <c r="C18" s="19">
        <f>783*C4</f>
        <v>2192400</v>
      </c>
      <c r="D18" s="8"/>
      <c r="E18" s="8"/>
      <c r="F18" s="7"/>
    </row>
    <row r="19" spans="1:14" ht="16.5" x14ac:dyDescent="0.3">
      <c r="A19" s="21" t="s">
        <v>16</v>
      </c>
      <c r="B19" s="26">
        <v>20000</v>
      </c>
      <c r="C19" s="46">
        <v>25000</v>
      </c>
      <c r="D19" s="8"/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467</v>
      </c>
      <c r="C25" s="10"/>
      <c r="D25" s="10"/>
      <c r="E25" s="10">
        <v>5300000</v>
      </c>
      <c r="F25" s="12">
        <f t="shared" ref="F25:F31" si="0">E25/B25</f>
        <v>11349.036402569593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401</v>
      </c>
      <c r="C26" s="10"/>
      <c r="D26" s="10"/>
      <c r="E26" s="10">
        <v>4550000</v>
      </c>
      <c r="F26" s="12">
        <f t="shared" si="0"/>
        <v>11346.633416458853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421</v>
      </c>
      <c r="C27" s="10"/>
      <c r="D27" s="10"/>
      <c r="E27" s="12">
        <v>5000000</v>
      </c>
      <c r="F27" s="12">
        <f t="shared" si="0"/>
        <v>11876.484560570072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570</v>
      </c>
      <c r="B33" s="9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2023-12-22T06:07:23Z</dcterms:modified>
</cp:coreProperties>
</file>