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Chinchpokli (East)\Jayendra Shinde\"/>
    </mc:Choice>
  </mc:AlternateContent>
  <xr:revisionPtr revIDLastSave="0" documentId="13_ncr:1_{272B419B-6528-4B46-B093-CAE9DD4D3EDD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3" sheetId="15" r:id="rId6"/>
    <sheet name="Sheet2" sheetId="14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" i="4" l="1"/>
  <c r="Q5" i="4"/>
  <c r="Q4" i="4"/>
  <c r="Q3" i="4"/>
  <c r="G31" i="4"/>
  <c r="G33" i="4" s="1"/>
  <c r="Q2" i="4"/>
  <c r="E29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I3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<sst xmlns="http://schemas.openxmlformats.org/spreadsheetml/2006/main" count="132" uniqueCount="90">
  <si>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</si>
  <si>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</si>
  <si>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</si>
  <si>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</si>
  <si>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</si>
  <si>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</si>
  <si>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</si>
  <si>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</si>
  <si>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</si>
  <si>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</si>
  <si>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</si>
  <si>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</si>
  <si>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</si>
  <si>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</si>
  <si>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</si>
  <si>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</si>
  <si>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</si>
  <si>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</si>
  <si>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</si>
  <si>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</si>
  <si>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</si>
  <si>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</si>
  <si>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</si>
  <si>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</si>
  <si>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</si>
  <si>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</si>
  <si>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</si>
  <si>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</si>
  <si>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</si>
  <si>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</si>
  <si>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</si>
  <si>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</si>
  <si>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</si>
  <si>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</si>
  <si>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</si>
  <si>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</si>
  <si>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</si>
  <si>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</si>
  <si>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</si>
  <si>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</si>
  <si>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</si>
  <si>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</si>
  <si>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</si>
  <si>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</si>
  <si>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</si>
  <si>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</si>
  <si>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</si>
  <si>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</si>
  <si>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</si>
  <si>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</si>
  <si>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</si>
  <si>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</si>
  <si>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</si>
  <si>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</si>
  <si>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</si>
  <si>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</si>
  <si>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</si>
  <si>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</si>
  <si>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</si>
  <si>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</si>
  <si>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</si>
  <si>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</si>
  <si>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</si>
  <si>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</si>
  <si>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</si>
  <si>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</si>
  <si>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</si>
  <si>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</si>
  <si>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</si>
  <si>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</si>
  <si>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</si>
  <si>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</si>
  <si>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</si>
  <si>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</si>
  <si>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</si>
  <si>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</si>
  <si>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</si>
  <si>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</si>
  <si>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</si>
  <si>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</si>
  <si>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</si>
  <si>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</si>
  <si>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</si>
  <si>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08.12.2023</t>
  </si>
  <si>
    <t>RERA CA</t>
  </si>
  <si>
    <t>IGR-31.03.23</t>
  </si>
  <si>
    <t>IGR-10.04.23</t>
  </si>
  <si>
    <t>IGR-24.01.23</t>
  </si>
  <si>
    <t>IGR-29.03.23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</si>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</sst>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37</xdr:row>
      <xdr:rowOff>162894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0F2A72-AA32-F4F5-850C-D907BFD96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9446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DF29B-B7B3-36B5-7BF5-545403CD6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34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5A7FBD-3D9A-E7C7-DA74-07D9353F0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63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34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BCC6F3-8D74-B3F1-0F38-59A3C8508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620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450205</xdr:colOff>
      <xdr:row>38</xdr:row>
      <xdr:rowOff>181938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350A42-8AEC-9684-10B2-680954DE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28605" cy="68970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6CB81-E004-C2F7-EA04-94647967F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582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5A1454-57B2-8693-311C-99DCEF6F1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564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364383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406692-B4BD-8698-DBB3-C89BFA7D1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33183" cy="8811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7FD027-715B-10FE-F8E5-31615C90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859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2F5E45-181B-3963-8C8C-AD9DC3A01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27500</v>
      </c>
      <c r="D3" s="24" t="s">
        <v>75</v>
      </c>
      <c r="E3" s="6" t="s">
        <v>89</v>
      </c>
      <c r="F3" s="19"/>
    </row>
    <row r="4" spans="1:6" ht="30" x14ac:dyDescent="0.25">
      <c r="A4" s="23" t="s">
        <v>14</v>
      </c>
      <c r="B4" s="20"/>
      <c r="C4" s="21">
        <v>3300</v>
      </c>
      <c r="D4" s="24"/>
      <c r="F4" s="19"/>
    </row>
    <row r="5" spans="1:6" x14ac:dyDescent="0.25">
      <c r="A5" s="16" t="s">
        <v>15</v>
      </c>
      <c r="B5" s="20"/>
      <c r="C5" s="21">
        <f>C3-C4</f>
        <v>24200</v>
      </c>
      <c r="D5" s="24"/>
      <c r="F5" s="19"/>
    </row>
    <row r="6" spans="1:6" x14ac:dyDescent="0.25">
      <c r="A6" s="16" t="s">
        <v>16</v>
      </c>
      <c r="B6" s="20"/>
      <c r="C6" s="21">
        <f>C4</f>
        <v>3300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3300</v>
      </c>
      <c r="D13" s="24"/>
      <c r="F13" s="19"/>
    </row>
    <row r="14" spans="1:6" x14ac:dyDescent="0.25">
      <c r="A14" s="16" t="s">
        <v>15</v>
      </c>
      <c r="B14" s="20"/>
      <c r="C14" s="21">
        <f>C5</f>
        <v>24200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27500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536</v>
      </c>
      <c r="D18" s="26"/>
      <c r="F18" s="19"/>
    </row>
    <row r="19" spans="1:6" x14ac:dyDescent="0.25">
      <c r="A19" s="16" t="s">
        <v>73</v>
      </c>
      <c r="B19" s="6"/>
      <c r="C19" s="32">
        <f>C18*C16</f>
        <v>14740000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13266000</v>
      </c>
      <c r="D20" s="32"/>
      <c r="F20" s="19"/>
    </row>
    <row r="21" spans="1:6" x14ac:dyDescent="0.25">
      <c r="A21" s="16" t="s">
        <v>25</v>
      </c>
      <c r="C21" s="35">
        <f>C19*80%</f>
        <v>11792000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1768800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30708.333333333332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H24" sqref="H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536.37011999999993</v>
      </c>
      <c r="C2" s="4">
        <f t="shared" ref="C2:C16" si="1">B2*1.2</f>
        <v>643.64414399999987</v>
      </c>
      <c r="D2" s="4">
        <f t="shared" ref="D2:D16" si="2">C2*1.2</f>
        <v>772.37297279999984</v>
      </c>
      <c r="E2" s="5">
        <f t="shared" ref="E2:E16" si="3">R2</f>
        <v>14101736</v>
      </c>
      <c r="F2" s="77">
        <f t="shared" ref="F2:F15" si="4">ROUND((E2/B2),0)</f>
        <v>26291</v>
      </c>
      <c r="G2" s="77">
        <f t="shared" ref="G2:G15" si="5">ROUND((E2/C2),0)</f>
        <v>21909</v>
      </c>
      <c r="H2" s="77">
        <f t="shared" ref="H2:H15" si="6">ROUND((E2/D2),0)</f>
        <v>18258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49.83*10.764</f>
        <v>536.37011999999993</v>
      </c>
      <c r="R2" s="78">
        <v>14101736</v>
      </c>
      <c r="S2" s="78" t="s">
        <v>85</v>
      </c>
    </row>
    <row r="3" spans="1:19" x14ac:dyDescent="0.25">
      <c r="A3" s="4">
        <v>2</v>
      </c>
      <c r="B3" s="4">
        <f t="shared" si="0"/>
        <v>536.37011999999993</v>
      </c>
      <c r="C3" s="4">
        <f t="shared" si="1"/>
        <v>643.64414399999987</v>
      </c>
      <c r="D3" s="4">
        <f t="shared" si="2"/>
        <v>772.37297279999984</v>
      </c>
      <c r="E3" s="5">
        <f t="shared" si="3"/>
        <v>13806241</v>
      </c>
      <c r="F3" s="4">
        <f t="shared" si="4"/>
        <v>25740</v>
      </c>
      <c r="G3" s="4">
        <f t="shared" si="5"/>
        <v>21450</v>
      </c>
      <c r="H3" s="4">
        <f t="shared" si="6"/>
        <v>17875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49.83*10.764</f>
        <v>536.37011999999993</v>
      </c>
      <c r="R3" s="2">
        <v>13806241</v>
      </c>
      <c r="S3" s="2" t="s">
        <v>85</v>
      </c>
    </row>
    <row r="4" spans="1:19" x14ac:dyDescent="0.25">
      <c r="A4" s="4">
        <v>3</v>
      </c>
      <c r="B4" s="4">
        <f t="shared" si="0"/>
        <v>536.37011999999993</v>
      </c>
      <c r="C4" s="4">
        <f t="shared" si="1"/>
        <v>643.64414399999987</v>
      </c>
      <c r="D4" s="4">
        <f t="shared" si="2"/>
        <v>772.37297279999984</v>
      </c>
      <c r="E4" s="5">
        <f t="shared" si="3"/>
        <v>12898541</v>
      </c>
      <c r="F4" s="4">
        <f t="shared" si="4"/>
        <v>24048</v>
      </c>
      <c r="G4" s="4">
        <f t="shared" si="5"/>
        <v>20040</v>
      </c>
      <c r="H4" s="4">
        <f t="shared" si="6"/>
        <v>16700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49.83*10.764</f>
        <v>536.37011999999993</v>
      </c>
      <c r="R4" s="2">
        <v>12898541</v>
      </c>
      <c r="S4" s="2" t="s">
        <v>86</v>
      </c>
    </row>
    <row r="5" spans="1:19" x14ac:dyDescent="0.25">
      <c r="A5" s="4">
        <v>4</v>
      </c>
      <c r="B5" s="4">
        <f t="shared" si="0"/>
        <v>536.37011999999993</v>
      </c>
      <c r="C5" s="4">
        <f t="shared" si="1"/>
        <v>643.64414399999987</v>
      </c>
      <c r="D5" s="4">
        <f t="shared" si="2"/>
        <v>772.37297279999984</v>
      </c>
      <c r="E5" s="5">
        <f t="shared" si="3"/>
        <v>12981667</v>
      </c>
      <c r="F5" s="4">
        <f t="shared" si="4"/>
        <v>24203</v>
      </c>
      <c r="G5" s="4">
        <f t="shared" si="5"/>
        <v>20169</v>
      </c>
      <c r="H5" s="4">
        <f t="shared" si="6"/>
        <v>16808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49.83*10.764</f>
        <v>536.37011999999993</v>
      </c>
      <c r="R5" s="2">
        <v>12981667</v>
      </c>
      <c r="S5" s="2" t="s">
        <v>87</v>
      </c>
    </row>
    <row r="6" spans="1:19" x14ac:dyDescent="0.25">
      <c r="A6" s="4">
        <v>5</v>
      </c>
      <c r="B6" s="4">
        <f t="shared" si="0"/>
        <v>536.37011999999993</v>
      </c>
      <c r="C6" s="4">
        <f t="shared" si="1"/>
        <v>643.64414399999987</v>
      </c>
      <c r="D6" s="4">
        <f t="shared" si="2"/>
        <v>772.37297279999984</v>
      </c>
      <c r="E6" s="5">
        <f t="shared" si="3"/>
        <v>13467107</v>
      </c>
      <c r="F6" s="4">
        <f t="shared" si="4"/>
        <v>25108</v>
      </c>
      <c r="G6" s="4">
        <f t="shared" si="5"/>
        <v>20923</v>
      </c>
      <c r="H6" s="4">
        <f t="shared" si="6"/>
        <v>17436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49.83*10.764</f>
        <v>536.37011999999993</v>
      </c>
      <c r="R6" s="2">
        <v>13467107</v>
      </c>
      <c r="S6" s="2" t="s">
        <v>88</v>
      </c>
    </row>
    <row r="7" spans="1:19" x14ac:dyDescent="0.25">
      <c r="A7" s="4">
        <v>6</v>
      </c>
      <c r="B7" s="4">
        <f t="shared" si="0"/>
        <v>536</v>
      </c>
      <c r="C7" s="4">
        <f t="shared" si="1"/>
        <v>643.19999999999993</v>
      </c>
      <c r="D7" s="4">
        <f t="shared" si="2"/>
        <v>771.83999999999992</v>
      </c>
      <c r="E7" s="5">
        <f t="shared" si="3"/>
        <v>15500000</v>
      </c>
      <c r="F7" s="77">
        <f t="shared" si="4"/>
        <v>28918</v>
      </c>
      <c r="G7" s="77">
        <f t="shared" si="5"/>
        <v>24098</v>
      </c>
      <c r="H7" s="77">
        <f t="shared" si="6"/>
        <v>20082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536</v>
      </c>
      <c r="R7" s="78">
        <v>15500000</v>
      </c>
      <c r="S7" s="2"/>
    </row>
    <row r="8" spans="1:19" x14ac:dyDescent="0.25">
      <c r="A8" s="4">
        <v>7</v>
      </c>
      <c r="B8" s="4">
        <f t="shared" si="0"/>
        <v>536</v>
      </c>
      <c r="C8" s="4">
        <f t="shared" si="1"/>
        <v>643.19999999999993</v>
      </c>
      <c r="D8" s="4">
        <f t="shared" si="2"/>
        <v>771.83999999999992</v>
      </c>
      <c r="E8" s="5">
        <f t="shared" si="3"/>
        <v>16200000</v>
      </c>
      <c r="F8" s="4">
        <f t="shared" si="4"/>
        <v>30224</v>
      </c>
      <c r="G8" s="4">
        <f t="shared" si="5"/>
        <v>25187</v>
      </c>
      <c r="H8" s="4">
        <f t="shared" si="6"/>
        <v>20989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536</v>
      </c>
      <c r="R8" s="2">
        <v>16200000</v>
      </c>
      <c r="S8" s="2"/>
    </row>
    <row r="9" spans="1:19" x14ac:dyDescent="0.25">
      <c r="A9" s="4">
        <v>8</v>
      </c>
      <c r="B9" s="4">
        <f t="shared" si="0"/>
        <v>550</v>
      </c>
      <c r="C9" s="4">
        <f t="shared" si="1"/>
        <v>660</v>
      </c>
      <c r="D9" s="4">
        <f t="shared" si="2"/>
        <v>792</v>
      </c>
      <c r="E9" s="5">
        <f t="shared" si="3"/>
        <v>16000000</v>
      </c>
      <c r="F9" s="77">
        <f t="shared" si="4"/>
        <v>29091</v>
      </c>
      <c r="G9" s="77">
        <f t="shared" si="5"/>
        <v>24242</v>
      </c>
      <c r="H9" s="77">
        <f t="shared" si="6"/>
        <v>20202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550</v>
      </c>
      <c r="R9" s="78">
        <v>16000000</v>
      </c>
      <c r="S9" s="2"/>
    </row>
    <row r="10" spans="1:19" x14ac:dyDescent="0.25">
      <c r="A10" s="4">
        <v>9</v>
      </c>
      <c r="B10" s="4">
        <f t="shared" si="0"/>
        <v>536</v>
      </c>
      <c r="C10" s="4">
        <f t="shared" si="1"/>
        <v>643.19999999999993</v>
      </c>
      <c r="D10" s="4">
        <f t="shared" si="2"/>
        <v>771.83999999999992</v>
      </c>
      <c r="E10" s="5">
        <f t="shared" si="3"/>
        <v>14900000</v>
      </c>
      <c r="F10" s="77">
        <f t="shared" si="4"/>
        <v>27799</v>
      </c>
      <c r="G10" s="77">
        <f t="shared" si="5"/>
        <v>23165</v>
      </c>
      <c r="H10" s="77">
        <f t="shared" si="6"/>
        <v>19305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536</v>
      </c>
      <c r="R10" s="78">
        <v>14900000</v>
      </c>
      <c r="S10" s="2"/>
    </row>
    <row r="11" spans="1:19" x14ac:dyDescent="0.25">
      <c r="A11" s="4">
        <v>10</v>
      </c>
      <c r="B11" s="4">
        <f t="shared" si="0"/>
        <v>536</v>
      </c>
      <c r="C11" s="4">
        <f t="shared" si="1"/>
        <v>643.19999999999993</v>
      </c>
      <c r="D11" s="4">
        <f t="shared" si="2"/>
        <v>771.83999999999992</v>
      </c>
      <c r="E11" s="5">
        <f t="shared" si="3"/>
        <v>14700000</v>
      </c>
      <c r="F11" s="77">
        <f t="shared" si="4"/>
        <v>27425</v>
      </c>
      <c r="G11" s="77">
        <f t="shared" si="5"/>
        <v>22854</v>
      </c>
      <c r="H11" s="77">
        <f t="shared" si="6"/>
        <v>19045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536</v>
      </c>
      <c r="R11" s="78">
        <v>14700000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2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536</v>
      </c>
    </row>
    <row r="29" spans="1:19" s="10" customFormat="1" x14ac:dyDescent="0.25">
      <c r="C29" s="72" t="s">
        <v>1</v>
      </c>
      <c r="D29" s="72">
        <v>11508248</v>
      </c>
      <c r="E29" s="10">
        <f>D29/G28</f>
        <v>21470.611940298506</v>
      </c>
      <c r="F29" s="57" t="s">
        <v>71</v>
      </c>
      <c r="G29" s="57"/>
      <c r="H29" s="10">
        <f>G29/G28</f>
        <v>0</v>
      </c>
    </row>
    <row r="30" spans="1:19" s="10" customFormat="1" x14ac:dyDescent="0.25">
      <c r="F30" s="57" t="s">
        <v>72</v>
      </c>
      <c r="G30" s="57">
        <v>27500</v>
      </c>
    </row>
    <row r="31" spans="1:19" s="10" customFormat="1" x14ac:dyDescent="0.25">
      <c r="C31" s="75"/>
      <c r="D31" s="75"/>
      <c r="F31" s="75" t="s">
        <v>73</v>
      </c>
      <c r="G31" s="75">
        <f>G28*G30</f>
        <v>14740000</v>
      </c>
      <c r="H31" s="10">
        <f>G31/D29</f>
        <v>1.2808205036943938</v>
      </c>
      <c r="I31" s="10">
        <f>G31*0.75</f>
        <v>11055000</v>
      </c>
    </row>
    <row r="32" spans="1:19" s="10" customFormat="1" x14ac:dyDescent="0.25">
      <c r="C32" s="75"/>
      <c r="D32" s="75"/>
      <c r="F32" s="75" t="s">
        <v>24</v>
      </c>
      <c r="G32" s="75">
        <f>G31*90%</f>
        <v>13266000</v>
      </c>
    </row>
    <row r="33" spans="3:7" s="10" customFormat="1" x14ac:dyDescent="0.25">
      <c r="C33" s="75"/>
      <c r="D33" s="75"/>
      <c r="F33" s="75" t="s">
        <v>25</v>
      </c>
      <c r="G33" s="75">
        <f>G31*80%</f>
        <v>11792000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2023-12-22T10:30:27Z</dcterms:modified>
</cp:coreProperties>
</file>