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chin Giridhar Sawant\"/>
    </mc:Choice>
  </mc:AlternateContent>
  <xr:revisionPtr revIDLastSave="0" documentId="13_ncr:1_{1C76DE5B-3355-4B5C-865D-BB9D5CDE493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2" i="4" l="1"/>
  <c r="H22" i="4" l="1"/>
  <c r="H30" i="4"/>
  <c r="J20" i="4"/>
  <c r="I20" i="4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<sst xmlns="http://schemas.openxmlformats.org/spreadsheetml/2006/main" count="33" uniqueCount="30">
  <si>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</si>
  <si>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</si>
  <si>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</si>
  <si>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</si>
  <si>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</si>
  <si>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</si>
  <si>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</si>
  <si>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</si>
  <si>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</si>
  <si>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</si>
  <si>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</si>
  <si>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</si>
  <si>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</si>
  <si>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2003, 20th floor, bldg. no. 2, anutham buildign, kelakar college, mulund east</t>
  </si>
  <si>
    <t>bua</t>
  </si>
  <si>
    <t>rate on ca</t>
  </si>
  <si>
    <t>agreement - 26.11.20</t>
  </si>
  <si>
    <t>av</t>
  </si>
  <si>
    <t>sd</t>
  </si>
  <si>
    <t>rd</t>
  </si>
  <si>
    <t>bv</t>
  </si>
  <si>
    <t>fmv</t>
  </si>
  <si>
    <t>29.03.23</t>
  </si>
  <si>
    <t>10.05.23</t>
  </si>
  <si>
    <t>18.04.23</t>
  </si>
  <si>
    <t>19000 to 22000 on ca</t>
  </si>
  <si>
    <t>mca</t>
  </si>
  <si>
    <t>bal</t>
  </si>
  <si>
    <t>RERA ca</t>
  </si>
  <si>
    <t>OC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</si>
</sst>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383010</xdr:colOff>
      <xdr:row>40</xdr:row>
      <xdr:rowOff>143895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BE0F4B-1689-432F-9738-9611C98F4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03810" cy="73066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3C9FE-9509-4094-8D6A-90014594F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373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192484</xdr:colOff>
      <xdr:row>44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126CDD-BFAE-41CA-9B9B-2B89DB95C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213284" cy="7268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497071</xdr:colOff>
      <xdr:row>33</xdr:row>
      <xdr:rowOff>38956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27A716-7C1B-422A-A891-EF211EBF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89071" cy="6134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1787</xdr:colOff>
      <xdr:row>34</xdr:row>
      <xdr:rowOff>162779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63F993-C89B-40FA-896E-09927CA6F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03387" cy="6115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220552</xdr:colOff>
      <xdr:row>47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38E8C-208C-4BB3-90D5-CA0BE84D7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583752" cy="7754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23</xdr:col>
      <xdr:colOff>115762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838C9D-8E0C-4A08-9C22-2D27F1FF4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478962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D498AA-B8C3-4A19-9943-932B49C85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2CECC6-7738-43D7-AA49-13D64F1A8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66D183-BDE1-4265-AC5F-941F4E8AD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11" sqref="S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675</v>
      </c>
      <c r="C2" s="4">
        <f>B2*1.2</f>
        <v>810</v>
      </c>
      <c r="D2" s="4">
        <f t="shared" ref="D2:D13" si="2">C2*1.2</f>
        <v>972</v>
      </c>
      <c r="E2" s="5">
        <f t="shared" ref="E2:E13" si="3">R2</f>
        <v>20000000</v>
      </c>
      <c r="F2" s="10">
        <f t="shared" ref="F2:F13" si="4">ROUND((E2/B2),0)</f>
        <v>29630</v>
      </c>
      <c r="G2" s="10">
        <f t="shared" ref="G2:G13" si="5">ROUND((E2/C2),0)</f>
        <v>24691</v>
      </c>
      <c r="H2" s="10">
        <f t="shared" ref="H2:H13" si="6">ROUND((E2/D2),0)</f>
        <v>20576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675</v>
      </c>
      <c r="R2" s="2">
        <v>20000000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500</v>
      </c>
      <c r="C3" s="4">
        <f t="shared" ref="C3:C15" si="9">B3*1.2</f>
        <v>600</v>
      </c>
      <c r="D3" s="4">
        <f t="shared" si="2"/>
        <v>720</v>
      </c>
      <c r="E3" s="5">
        <f t="shared" si="3"/>
        <v>15000000</v>
      </c>
      <c r="F3" s="10">
        <f t="shared" si="4"/>
        <v>30000</v>
      </c>
      <c r="G3" s="10">
        <f t="shared" si="5"/>
        <v>25000</v>
      </c>
      <c r="H3" s="10">
        <f t="shared" si="6"/>
        <v>20833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500</v>
      </c>
      <c r="R3" s="2">
        <v>15000000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16">
        <f t="shared" si="3"/>
        <v>12500000</v>
      </c>
      <c r="F4" s="15">
        <f t="shared" si="4"/>
        <v>27778</v>
      </c>
      <c r="G4" s="10">
        <f t="shared" si="5"/>
        <v>23148</v>
      </c>
      <c r="H4" s="10">
        <f t="shared" si="6"/>
        <v>19290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450</v>
      </c>
      <c r="R4" s="2">
        <v>12500000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430</v>
      </c>
      <c r="C5" s="4">
        <f t="shared" si="9"/>
        <v>516</v>
      </c>
      <c r="D5" s="4">
        <f t="shared" si="2"/>
        <v>619.19999999999993</v>
      </c>
      <c r="E5" s="16">
        <f t="shared" si="3"/>
        <v>13000000</v>
      </c>
      <c r="F5" s="10">
        <f t="shared" si="4"/>
        <v>30233</v>
      </c>
      <c r="G5" s="10">
        <f t="shared" si="5"/>
        <v>25194</v>
      </c>
      <c r="H5" s="10">
        <f t="shared" si="6"/>
        <v>20995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430</v>
      </c>
      <c r="R5" s="2">
        <v>13000000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500</v>
      </c>
      <c r="C6" s="4">
        <f t="shared" si="9"/>
        <v>600</v>
      </c>
      <c r="D6" s="4">
        <f t="shared" si="2"/>
        <v>720</v>
      </c>
      <c r="E6" s="16">
        <f t="shared" si="3"/>
        <v>12800000</v>
      </c>
      <c r="F6" s="15">
        <f t="shared" si="4"/>
        <v>25600</v>
      </c>
      <c r="G6" s="10">
        <f t="shared" si="5"/>
        <v>21333</v>
      </c>
      <c r="H6" s="10">
        <f t="shared" si="6"/>
        <v>17778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500</v>
      </c>
      <c r="R6" s="2">
        <v>12800000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510</v>
      </c>
      <c r="C7" s="4">
        <f t="shared" si="9"/>
        <v>612</v>
      </c>
      <c r="D7" s="4">
        <f t="shared" si="2"/>
        <v>734.4</v>
      </c>
      <c r="E7" s="16">
        <f t="shared" si="3"/>
        <v>14900000</v>
      </c>
      <c r="F7" s="10">
        <f t="shared" si="4"/>
        <v>29216</v>
      </c>
      <c r="G7" s="10">
        <f t="shared" si="5"/>
        <v>24346</v>
      </c>
      <c r="H7" s="10">
        <f t="shared" si="6"/>
        <v>20289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510</v>
      </c>
      <c r="R7" s="2">
        <v>14900000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435</v>
      </c>
      <c r="C8" s="4">
        <f t="shared" si="9"/>
        <v>522</v>
      </c>
      <c r="D8" s="4">
        <f t="shared" si="2"/>
        <v>626.4</v>
      </c>
      <c r="E8" s="16">
        <f t="shared" si="3"/>
        <v>10000000</v>
      </c>
      <c r="F8" s="15">
        <f t="shared" si="4"/>
        <v>22989</v>
      </c>
      <c r="G8" s="10">
        <f t="shared" si="5"/>
        <v>19157</v>
      </c>
      <c r="H8" s="10">
        <f t="shared" si="6"/>
        <v>15964</v>
      </c>
      <c r="I8" s="4" t="e">
        <f>#REF!</f>
        <v>#REF!</v>
      </c>
      <c r="J8" s="4" t="str">
        <f t="shared" si="7"/>
        <v>29.03.23</v>
      </c>
      <c r="O8">
        <v>0</v>
      </c>
      <c r="P8">
        <f t="shared" si="8"/>
        <v>0</v>
      </c>
      <c r="Q8">
        <v>435</v>
      </c>
      <c r="R8" s="2">
        <v>10000000</v>
      </c>
      <c r="S8" s="8" t="s">
        <v>22</v>
      </c>
      <c r="T8" s="8">
        <v>13</v>
      </c>
    </row>
    <row r="9" spans="1:20" x14ac:dyDescent="0.25">
      <c r="A9" s="4">
        <f t="shared" si="0"/>
        <v>0</v>
      </c>
      <c r="B9" s="4">
        <f t="shared" si="1"/>
        <v>675</v>
      </c>
      <c r="C9" s="4">
        <f t="shared" si="9"/>
        <v>810</v>
      </c>
      <c r="D9" s="4">
        <f t="shared" si="2"/>
        <v>972</v>
      </c>
      <c r="E9" s="16">
        <f t="shared" si="3"/>
        <v>12450000</v>
      </c>
      <c r="F9" s="10">
        <f t="shared" si="4"/>
        <v>18444</v>
      </c>
      <c r="G9" s="10">
        <f t="shared" si="5"/>
        <v>15370</v>
      </c>
      <c r="H9" s="10">
        <f t="shared" si="6"/>
        <v>12809</v>
      </c>
      <c r="I9" s="4" t="e">
        <f>#REF!</f>
        <v>#REF!</v>
      </c>
      <c r="J9" s="4" t="str">
        <f t="shared" si="7"/>
        <v>10.05.23</v>
      </c>
      <c r="O9">
        <v>0</v>
      </c>
      <c r="P9">
        <f t="shared" si="8"/>
        <v>0</v>
      </c>
      <c r="Q9">
        <v>675</v>
      </c>
      <c r="R9" s="2">
        <v>12450000</v>
      </c>
      <c r="S9" s="8" t="s">
        <v>23</v>
      </c>
      <c r="T9" s="8">
        <v>6</v>
      </c>
    </row>
    <row r="10" spans="1:20" x14ac:dyDescent="0.25">
      <c r="A10" s="4">
        <f t="shared" si="0"/>
        <v>0</v>
      </c>
      <c r="B10" s="4">
        <f t="shared" si="1"/>
        <v>500</v>
      </c>
      <c r="C10" s="4">
        <f t="shared" si="9"/>
        <v>600</v>
      </c>
      <c r="D10" s="4">
        <f t="shared" si="2"/>
        <v>720</v>
      </c>
      <c r="E10" s="16">
        <f t="shared" si="3"/>
        <v>14500000</v>
      </c>
      <c r="F10" s="10">
        <f t="shared" si="4"/>
        <v>29000</v>
      </c>
      <c r="G10" s="10">
        <f t="shared" si="5"/>
        <v>24167</v>
      </c>
      <c r="H10" s="10">
        <f t="shared" si="6"/>
        <v>20139</v>
      </c>
      <c r="I10" s="4" t="e">
        <f>#REF!</f>
        <v>#REF!</v>
      </c>
      <c r="J10" s="4" t="str">
        <f t="shared" si="7"/>
        <v>18.04.23</v>
      </c>
      <c r="O10">
        <v>0</v>
      </c>
      <c r="P10">
        <f t="shared" si="8"/>
        <v>0</v>
      </c>
      <c r="Q10">
        <v>500</v>
      </c>
      <c r="R10" s="2">
        <v>14500000</v>
      </c>
      <c r="S10" s="8" t="s">
        <v>24</v>
      </c>
      <c r="T10" s="8">
        <v>11</v>
      </c>
    </row>
    <row r="11" spans="1:20" x14ac:dyDescent="0.25">
      <c r="A11" s="4">
        <f t="shared" si="0"/>
        <v>0</v>
      </c>
      <c r="B11" s="4">
        <f t="shared" si="1"/>
        <v>435</v>
      </c>
      <c r="C11" s="4">
        <f t="shared" si="9"/>
        <v>522</v>
      </c>
      <c r="D11" s="4">
        <f t="shared" si="2"/>
        <v>626.4</v>
      </c>
      <c r="E11" s="16">
        <f t="shared" si="3"/>
        <v>12200000</v>
      </c>
      <c r="F11" s="10">
        <f t="shared" si="4"/>
        <v>28046</v>
      </c>
      <c r="G11" s="10">
        <f t="shared" si="5"/>
        <v>23372</v>
      </c>
      <c r="H11" s="10">
        <f t="shared" si="6"/>
        <v>19476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435</v>
      </c>
      <c r="R11" s="2">
        <v>12200000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1:Q12" si="10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28</v>
      </c>
      <c r="H19">
        <v>500</v>
      </c>
    </row>
    <row r="20" spans="7:24" x14ac:dyDescent="0.25">
      <c r="G20" t="s">
        <v>14</v>
      </c>
      <c r="H20">
        <v>555</v>
      </c>
      <c r="I20">
        <f>51.51*10.764</f>
        <v>554.45363999999995</v>
      </c>
      <c r="J20">
        <f>I20/H19</f>
        <v>1.1089072799999999</v>
      </c>
      <c r="P20" t="s">
        <v>26</v>
      </c>
      <c r="Q20">
        <v>451</v>
      </c>
    </row>
    <row r="21" spans="7:24" x14ac:dyDescent="0.25">
      <c r="G21" t="s">
        <v>15</v>
      </c>
      <c r="H21">
        <v>23000</v>
      </c>
      <c r="P21" t="s">
        <v>27</v>
      </c>
      <c r="Q21">
        <v>34</v>
      </c>
    </row>
    <row r="22" spans="7:24" x14ac:dyDescent="0.25">
      <c r="G22" s="6" t="s">
        <v>21</v>
      </c>
      <c r="H22" s="6">
        <f>H21*H19</f>
        <v>11500000</v>
      </c>
      <c r="Q22">
        <f>Q21+Q20</f>
        <v>485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J25" t="s">
        <v>25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J26" t="s">
        <v>29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H27">
        <v>10600000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v>212500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19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20</v>
      </c>
      <c r="H30">
        <f>SUM(H27:H29)</f>
        <v>10842500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2023-12-23T11:28:01Z</dcterms:modified>
</cp:coreProperties>
</file>