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3" i="1"/>
  <c r="J12" i="1"/>
  <c r="J17" i="1"/>
  <c r="R11" i="1"/>
  <c r="S18" i="1" l="1"/>
  <c r="R18" i="1"/>
  <c r="R14" i="1"/>
  <c r="E11" i="1"/>
  <c r="F11" i="1" l="1"/>
  <c r="E13" i="1"/>
  <c r="L35" i="1"/>
  <c r="K29" i="1"/>
  <c r="K26" i="1"/>
  <c r="K27" i="1"/>
  <c r="K28" i="1"/>
  <c r="K31" i="1"/>
  <c r="K32" i="1"/>
  <c r="K35" i="1" s="1"/>
  <c r="K33" i="1"/>
  <c r="K34" i="1"/>
  <c r="K25" i="1"/>
  <c r="P14" i="1" l="1"/>
  <c r="O10" i="1"/>
  <c r="L10" i="1"/>
  <c r="J11" i="1"/>
  <c r="J19" i="1" l="1"/>
  <c r="J6" i="1"/>
  <c r="K6" i="1" s="1"/>
  <c r="J3" i="1"/>
  <c r="H3" i="1"/>
  <c r="C16" i="1" l="1"/>
  <c r="C8" i="1"/>
  <c r="C24" i="1"/>
  <c r="C27" i="1"/>
  <c r="C5" i="1"/>
  <c r="C6" i="1"/>
  <c r="C7" i="1"/>
  <c r="C10" i="1"/>
  <c r="C11" i="1"/>
  <c r="C12" i="1"/>
  <c r="C13" i="1"/>
  <c r="C14" i="1"/>
  <c r="C15" i="1"/>
  <c r="C18" i="1"/>
  <c r="C21" i="1"/>
  <c r="C4" i="1"/>
</calcChain>
</file>

<file path=xl/sharedStrings.xml><?xml version="1.0" encoding="utf-8"?>
<sst xmlns="http://schemas.openxmlformats.org/spreadsheetml/2006/main" count="16" uniqueCount="15">
  <si>
    <t>RR</t>
  </si>
  <si>
    <t>Front</t>
  </si>
  <si>
    <t>Back</t>
  </si>
  <si>
    <t>Open Space</t>
  </si>
  <si>
    <t>Ground</t>
  </si>
  <si>
    <t>1st</t>
  </si>
  <si>
    <t>Balcony</t>
  </si>
  <si>
    <t>Carpet Area</t>
  </si>
  <si>
    <t>Rates</t>
  </si>
  <si>
    <t>FMV</t>
  </si>
  <si>
    <t>RV</t>
  </si>
  <si>
    <t>DV</t>
  </si>
  <si>
    <t>Insurable</t>
  </si>
  <si>
    <t>Guideline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</si>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</sst>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J17" sqref="J17"/>
    </sheetView>
  </sheetViews>
  <sheetFormatPr defaultRowHeight="15" x14ac:dyDescent="0.25"/>
  <cols>
    <col min="9" max="9" width="11.42578125" bestFit="1" customWidth="1"/>
    <col min="10" max="10" width="12.5703125" bestFit="1" customWidth="1"/>
    <col min="11" max="11" width="9.28515625" bestFit="1" customWidth="1"/>
    <col min="12" max="12" width="12.5703125" bestFit="1" customWidth="1"/>
    <col min="16" max="16" width="10" bestFit="1" customWidth="1"/>
    <col min="18" max="18" width="12.5703125" bestFit="1" customWidth="1"/>
    <col min="19" max="19" width="9.28515625" bestFit="1" customWidth="1"/>
  </cols>
  <sheetData>
    <row r="1" spans="1:19" x14ac:dyDescent="0.25">
      <c r="A1" t="s">
        <v>0</v>
      </c>
      <c r="B1">
        <v>31600</v>
      </c>
    </row>
    <row r="2" spans="1:19" x14ac:dyDescent="0.25">
      <c r="H2">
        <v>70.7</v>
      </c>
      <c r="J2">
        <v>761</v>
      </c>
    </row>
    <row r="3" spans="1:19" x14ac:dyDescent="0.25">
      <c r="A3" t="s">
        <v>4</v>
      </c>
      <c r="H3">
        <f>H2*10.764</f>
        <v>761.01480000000004</v>
      </c>
      <c r="J3">
        <f>J2*1.35</f>
        <v>1027.3500000000001</v>
      </c>
    </row>
    <row r="4" spans="1:19" x14ac:dyDescent="0.25">
      <c r="A4">
        <v>17</v>
      </c>
      <c r="B4">
        <v>12</v>
      </c>
      <c r="C4">
        <f>B4*A4</f>
        <v>204</v>
      </c>
      <c r="J4">
        <v>1027</v>
      </c>
    </row>
    <row r="5" spans="1:19" x14ac:dyDescent="0.25">
      <c r="A5">
        <v>11</v>
      </c>
      <c r="B5">
        <v>12</v>
      </c>
      <c r="C5">
        <f t="shared" ref="C5:C27" si="0">B5*A5</f>
        <v>132</v>
      </c>
      <c r="J5">
        <v>3500</v>
      </c>
    </row>
    <row r="6" spans="1:19" x14ac:dyDescent="0.25">
      <c r="A6">
        <v>7.4</v>
      </c>
      <c r="B6">
        <v>4</v>
      </c>
      <c r="C6">
        <f t="shared" si="0"/>
        <v>29.6</v>
      </c>
      <c r="J6">
        <f>J5*J4</f>
        <v>3594500</v>
      </c>
      <c r="K6">
        <f>J6/J2</f>
        <v>4723.3902759526936</v>
      </c>
    </row>
    <row r="7" spans="1:19" x14ac:dyDescent="0.25">
      <c r="A7">
        <v>6</v>
      </c>
      <c r="B7">
        <v>3</v>
      </c>
      <c r="C7">
        <f t="shared" si="0"/>
        <v>18</v>
      </c>
    </row>
    <row r="8" spans="1:19" x14ac:dyDescent="0.25">
      <c r="C8">
        <f>SUM(C4:C7)</f>
        <v>383.6</v>
      </c>
    </row>
    <row r="9" spans="1:19" x14ac:dyDescent="0.25">
      <c r="A9" t="s">
        <v>5</v>
      </c>
      <c r="I9" t="s">
        <v>7</v>
      </c>
      <c r="J9" s="1">
        <v>913</v>
      </c>
      <c r="K9" s="1"/>
      <c r="L9" s="1"/>
      <c r="O9">
        <v>913</v>
      </c>
      <c r="R9" s="1"/>
      <c r="S9" s="1"/>
    </row>
    <row r="10" spans="1:19" x14ac:dyDescent="0.25">
      <c r="A10">
        <v>10</v>
      </c>
      <c r="B10">
        <v>12</v>
      </c>
      <c r="C10">
        <f t="shared" si="0"/>
        <v>120</v>
      </c>
      <c r="I10" t="s">
        <v>8</v>
      </c>
      <c r="J10" s="1">
        <v>4700</v>
      </c>
      <c r="K10" s="1">
        <v>2000</v>
      </c>
      <c r="L10" s="1">
        <f>J10-K10</f>
        <v>2700</v>
      </c>
      <c r="O10">
        <f>O9*1.2</f>
        <v>1095.5999999999999</v>
      </c>
      <c r="R10" s="1">
        <v>84.79</v>
      </c>
      <c r="S10" s="1"/>
    </row>
    <row r="11" spans="1:19" x14ac:dyDescent="0.25">
      <c r="A11">
        <v>14</v>
      </c>
      <c r="B11">
        <v>12</v>
      </c>
      <c r="C11">
        <f t="shared" si="0"/>
        <v>168</v>
      </c>
      <c r="E11">
        <f>C8+C16+C18</f>
        <v>1012.4600000000002</v>
      </c>
      <c r="F11">
        <f>E11/10.764</f>
        <v>94.059829059829084</v>
      </c>
      <c r="I11" s="2" t="s">
        <v>9</v>
      </c>
      <c r="J11" s="3">
        <f>J10*J9</f>
        <v>4291100</v>
      </c>
      <c r="K11" s="1"/>
      <c r="L11" s="1"/>
      <c r="O11">
        <v>1096</v>
      </c>
      <c r="R11" s="1">
        <f>R10*10.764</f>
        <v>912.67956000000004</v>
      </c>
      <c r="S11" s="1"/>
    </row>
    <row r="12" spans="1:19" x14ac:dyDescent="0.25">
      <c r="A12">
        <v>12</v>
      </c>
      <c r="B12">
        <v>12</v>
      </c>
      <c r="C12">
        <f t="shared" si="0"/>
        <v>144</v>
      </c>
      <c r="I12" t="s">
        <v>10</v>
      </c>
      <c r="J12" s="1">
        <f>J11*95%</f>
        <v>4076545</v>
      </c>
      <c r="K12" s="1"/>
      <c r="L12" s="1"/>
      <c r="R12" s="1"/>
      <c r="S12" s="1"/>
    </row>
    <row r="13" spans="1:19" x14ac:dyDescent="0.25">
      <c r="A13">
        <v>7.4</v>
      </c>
      <c r="B13">
        <v>4</v>
      </c>
      <c r="C13">
        <f t="shared" si="0"/>
        <v>29.6</v>
      </c>
      <c r="E13">
        <f>C21+C24+C27</f>
        <v>513.4</v>
      </c>
      <c r="I13" t="s">
        <v>11</v>
      </c>
      <c r="J13" s="1">
        <f>J11*80%</f>
        <v>3432880</v>
      </c>
      <c r="K13" s="1"/>
      <c r="L13" s="1"/>
      <c r="O13" t="s">
        <v>0</v>
      </c>
      <c r="P13" s="1">
        <v>31600</v>
      </c>
      <c r="R13" s="1">
        <v>913</v>
      </c>
      <c r="S13" s="1"/>
    </row>
    <row r="14" spans="1:19" x14ac:dyDescent="0.25">
      <c r="A14">
        <v>16</v>
      </c>
      <c r="B14">
        <v>3.2</v>
      </c>
      <c r="C14">
        <f t="shared" si="0"/>
        <v>51.2</v>
      </c>
      <c r="J14" s="1"/>
      <c r="K14" s="1"/>
      <c r="L14" s="1"/>
      <c r="P14" s="1">
        <f>P13/10.764</f>
        <v>2935.7116313638053</v>
      </c>
      <c r="R14" s="1">
        <f>R13*1.35</f>
        <v>1232.5500000000002</v>
      </c>
      <c r="S14" s="1"/>
    </row>
    <row r="15" spans="1:19" x14ac:dyDescent="0.25">
      <c r="A15">
        <v>8.1999999999999993</v>
      </c>
      <c r="B15">
        <v>8.3000000000000007</v>
      </c>
      <c r="C15">
        <f t="shared" si="0"/>
        <v>68.06</v>
      </c>
      <c r="I15" t="s">
        <v>12</v>
      </c>
      <c r="J15" s="1">
        <f>O11*K10</f>
        <v>2192000</v>
      </c>
      <c r="K15" s="1"/>
      <c r="L15" s="1"/>
      <c r="P15" s="1">
        <v>2936</v>
      </c>
      <c r="R15" s="1"/>
      <c r="S15" s="1"/>
    </row>
    <row r="16" spans="1:19" x14ac:dyDescent="0.25">
      <c r="C16">
        <f>SUM(C10:C15)</f>
        <v>580.86000000000013</v>
      </c>
      <c r="J16" s="1"/>
      <c r="K16" s="1"/>
      <c r="L16" s="1"/>
      <c r="P16" s="1"/>
      <c r="R16" s="1">
        <v>1233</v>
      </c>
      <c r="S16" s="1"/>
    </row>
    <row r="17" spans="1:19" x14ac:dyDescent="0.25">
      <c r="A17" t="s">
        <v>6</v>
      </c>
      <c r="I17" t="s">
        <v>13</v>
      </c>
      <c r="J17" s="1">
        <f>O11*P15</f>
        <v>3217856</v>
      </c>
      <c r="K17" s="1"/>
      <c r="L17" s="1"/>
      <c r="R17" s="1">
        <v>3500</v>
      </c>
      <c r="S17" s="1"/>
    </row>
    <row r="18" spans="1:19" x14ac:dyDescent="0.25">
      <c r="A18">
        <v>12</v>
      </c>
      <c r="B18">
        <v>4</v>
      </c>
      <c r="C18">
        <f t="shared" si="0"/>
        <v>48</v>
      </c>
      <c r="J18" s="1"/>
      <c r="K18" s="1"/>
      <c r="L18" s="1"/>
      <c r="P18">
        <v>57.17</v>
      </c>
      <c r="R18" s="1">
        <f>R17*R16</f>
        <v>4315500</v>
      </c>
      <c r="S18" s="1">
        <f>R18/913</f>
        <v>4726.7250821467687</v>
      </c>
    </row>
    <row r="19" spans="1:19" x14ac:dyDescent="0.25">
      <c r="I19" t="s">
        <v>14</v>
      </c>
      <c r="J19" s="1">
        <f>J11*0.025/12</f>
        <v>8939.7916666666661</v>
      </c>
      <c r="K19" s="1"/>
      <c r="L19" s="1"/>
      <c r="R19" s="1"/>
      <c r="S19" s="1"/>
    </row>
    <row r="20" spans="1:19" x14ac:dyDescent="0.25">
      <c r="A20" t="s">
        <v>1</v>
      </c>
      <c r="R20" s="1"/>
      <c r="S20" s="1"/>
    </row>
    <row r="21" spans="1:19" x14ac:dyDescent="0.25">
      <c r="A21">
        <v>12</v>
      </c>
      <c r="B21">
        <v>14</v>
      </c>
      <c r="C21">
        <f t="shared" si="0"/>
        <v>168</v>
      </c>
    </row>
    <row r="23" spans="1:19" x14ac:dyDescent="0.25">
      <c r="A23" t="s">
        <v>2</v>
      </c>
    </row>
    <row r="24" spans="1:19" x14ac:dyDescent="0.25">
      <c r="A24">
        <v>14</v>
      </c>
      <c r="B24">
        <v>4.3</v>
      </c>
      <c r="C24">
        <f t="shared" si="0"/>
        <v>60.199999999999996</v>
      </c>
    </row>
    <row r="25" spans="1:19" x14ac:dyDescent="0.25">
      <c r="I25">
        <v>3.55</v>
      </c>
      <c r="J25">
        <v>5.17</v>
      </c>
      <c r="K25">
        <f>J25*I25</f>
        <v>18.3535</v>
      </c>
    </row>
    <row r="26" spans="1:19" x14ac:dyDescent="0.25">
      <c r="A26" t="s">
        <v>3</v>
      </c>
      <c r="I26">
        <v>2.1</v>
      </c>
      <c r="J26">
        <v>1.2</v>
      </c>
      <c r="K26">
        <f t="shared" ref="K26:K34" si="1">J26*I26</f>
        <v>2.52</v>
      </c>
    </row>
    <row r="27" spans="1:19" x14ac:dyDescent="0.25">
      <c r="A27">
        <v>62</v>
      </c>
      <c r="B27">
        <v>4.5999999999999996</v>
      </c>
      <c r="C27">
        <f t="shared" si="0"/>
        <v>285.2</v>
      </c>
      <c r="I27">
        <v>3.55</v>
      </c>
      <c r="J27">
        <v>2.98</v>
      </c>
      <c r="K27">
        <f t="shared" si="1"/>
        <v>10.578999999999999</v>
      </c>
    </row>
    <row r="28" spans="1:19" x14ac:dyDescent="0.25">
      <c r="I28">
        <v>3.55</v>
      </c>
      <c r="J28">
        <v>3.05</v>
      </c>
      <c r="K28">
        <f t="shared" si="1"/>
        <v>10.827499999999999</v>
      </c>
    </row>
    <row r="29" spans="1:19" x14ac:dyDescent="0.25">
      <c r="K29">
        <f>SUM(K25:K28)</f>
        <v>42.28</v>
      </c>
    </row>
    <row r="31" spans="1:19" x14ac:dyDescent="0.25">
      <c r="I31">
        <v>3.55</v>
      </c>
      <c r="J31">
        <v>4.17</v>
      </c>
      <c r="K31">
        <f t="shared" si="1"/>
        <v>14.8035</v>
      </c>
    </row>
    <row r="32" spans="1:19" x14ac:dyDescent="0.25">
      <c r="I32">
        <v>2.1</v>
      </c>
      <c r="J32">
        <v>1.2</v>
      </c>
      <c r="K32">
        <f t="shared" si="1"/>
        <v>2.52</v>
      </c>
    </row>
    <row r="33" spans="9:12" x14ac:dyDescent="0.25">
      <c r="I33">
        <v>3.55</v>
      </c>
      <c r="J33">
        <v>2.98</v>
      </c>
      <c r="K33">
        <f t="shared" si="1"/>
        <v>10.578999999999999</v>
      </c>
    </row>
    <row r="34" spans="9:12" x14ac:dyDescent="0.25">
      <c r="I34">
        <v>3.55</v>
      </c>
      <c r="J34">
        <v>3.05</v>
      </c>
      <c r="K34">
        <f t="shared" si="1"/>
        <v>10.827499999999999</v>
      </c>
    </row>
    <row r="35" spans="9:12" x14ac:dyDescent="0.25">
      <c r="K35">
        <f>SUM(K31:K34)</f>
        <v>38.729999999999997</v>
      </c>
      <c r="L35">
        <f>K35+K29</f>
        <v>81.009999999999991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2023-12-21T05:51:58Z</dcterms:modified>
</cp:coreProperties>
</file>