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Luma Towers A &amp; B\"/>
    </mc:Choice>
  </mc:AlternateContent>
  <xr:revisionPtr revIDLastSave="0" documentId="13_ncr:1_{F747897F-5A13-4001-B91D-6B4790C9EB28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A- Wing" sheetId="87" r:id="rId1"/>
    <sheet name="B- Wing (2)" sheetId="98" r:id="rId2"/>
    <sheet name="Total" sheetId="79" r:id="rId3"/>
    <sheet name="Rera" sheetId="92" r:id="rId4"/>
    <sheet name="Typical Floor" sheetId="85" r:id="rId5"/>
    <sheet name="Rates" sheetId="96" r:id="rId6"/>
    <sheet name="IGR" sheetId="97" r:id="rId7"/>
  </sheets>
  <definedNames>
    <definedName name="_xlnm._FilterDatabase" localSheetId="0" hidden="1">'A- Wing'!$A$1:$S$70</definedName>
    <definedName name="_xlnm._FilterDatabase" localSheetId="1" hidden="1">'B- Wing (2)'!$A$1:$S$67</definedName>
  </definedNames>
  <calcPr calcId="191029"/>
</workbook>
</file>

<file path=xl/calcChain.xml><?xml version="1.0" encoding="utf-8"?>
<calcChain xmlns="http://schemas.openxmlformats.org/spreadsheetml/2006/main">
  <c r="E65" i="98" l="1"/>
  <c r="F64" i="98"/>
  <c r="K64" i="98" s="1"/>
  <c r="F63" i="98"/>
  <c r="K63" i="98" s="1"/>
  <c r="F62" i="98"/>
  <c r="K62" i="98" s="1"/>
  <c r="F61" i="98"/>
  <c r="K61" i="98" s="1"/>
  <c r="F60" i="98"/>
  <c r="K60" i="98" s="1"/>
  <c r="F59" i="98"/>
  <c r="K59" i="98" s="1"/>
  <c r="F58" i="98"/>
  <c r="K58" i="98" s="1"/>
  <c r="F57" i="98"/>
  <c r="K57" i="98" s="1"/>
  <c r="F56" i="98"/>
  <c r="K56" i="98" s="1"/>
  <c r="F55" i="98"/>
  <c r="K55" i="98" s="1"/>
  <c r="F54" i="98"/>
  <c r="K54" i="98" s="1"/>
  <c r="F53" i="98"/>
  <c r="K53" i="98" s="1"/>
  <c r="F52" i="98"/>
  <c r="K52" i="98" s="1"/>
  <c r="F51" i="98"/>
  <c r="K51" i="98" s="1"/>
  <c r="F50" i="98"/>
  <c r="K50" i="98" s="1"/>
  <c r="F49" i="98"/>
  <c r="K49" i="98" s="1"/>
  <c r="F48" i="98"/>
  <c r="K48" i="98" s="1"/>
  <c r="F47" i="98"/>
  <c r="K47" i="98" s="1"/>
  <c r="F46" i="98"/>
  <c r="K46" i="98" s="1"/>
  <c r="F45" i="98"/>
  <c r="K45" i="98" s="1"/>
  <c r="F44" i="98"/>
  <c r="K44" i="98" s="1"/>
  <c r="F43" i="98"/>
  <c r="K43" i="98" s="1"/>
  <c r="F42" i="98"/>
  <c r="K42" i="98" s="1"/>
  <c r="F41" i="98"/>
  <c r="K41" i="98" s="1"/>
  <c r="F40" i="98"/>
  <c r="K40" i="98" s="1"/>
  <c r="F39" i="98"/>
  <c r="K39" i="98" s="1"/>
  <c r="F38" i="98"/>
  <c r="K38" i="98" s="1"/>
  <c r="F37" i="98"/>
  <c r="K37" i="98" s="1"/>
  <c r="F36" i="98"/>
  <c r="K36" i="98" s="1"/>
  <c r="F35" i="98"/>
  <c r="K35" i="98" s="1"/>
  <c r="F34" i="98"/>
  <c r="K34" i="98" s="1"/>
  <c r="F33" i="98"/>
  <c r="K33" i="98" s="1"/>
  <c r="F32" i="98"/>
  <c r="K32" i="98" s="1"/>
  <c r="F31" i="98"/>
  <c r="K31" i="98" s="1"/>
  <c r="F30" i="98"/>
  <c r="K30" i="98" s="1"/>
  <c r="F29" i="98"/>
  <c r="K29" i="98" s="1"/>
  <c r="F28" i="98"/>
  <c r="K28" i="98" s="1"/>
  <c r="F27" i="98"/>
  <c r="K27" i="98" s="1"/>
  <c r="F26" i="98"/>
  <c r="K26" i="98" s="1"/>
  <c r="F25" i="98"/>
  <c r="K25" i="98" s="1"/>
  <c r="F24" i="98"/>
  <c r="K24" i="98" s="1"/>
  <c r="F23" i="98"/>
  <c r="K23" i="98" s="1"/>
  <c r="F22" i="98"/>
  <c r="K22" i="98" s="1"/>
  <c r="F21" i="98"/>
  <c r="K21" i="98" s="1"/>
  <c r="F20" i="98"/>
  <c r="K20" i="98" s="1"/>
  <c r="F19" i="98"/>
  <c r="K19" i="98" s="1"/>
  <c r="F18" i="98"/>
  <c r="K18" i="98" s="1"/>
  <c r="F17" i="98"/>
  <c r="K17" i="98" s="1"/>
  <c r="F16" i="98"/>
  <c r="K16" i="98" s="1"/>
  <c r="F15" i="98"/>
  <c r="K15" i="98" s="1"/>
  <c r="F14" i="98"/>
  <c r="K14" i="98" s="1"/>
  <c r="F13" i="98"/>
  <c r="K13" i="98" s="1"/>
  <c r="F12" i="98"/>
  <c r="K12" i="98" s="1"/>
  <c r="F11" i="98"/>
  <c r="K11" i="98" s="1"/>
  <c r="F10" i="98"/>
  <c r="K10" i="98" s="1"/>
  <c r="F9" i="98"/>
  <c r="K9" i="98" s="1"/>
  <c r="F8" i="98"/>
  <c r="K8" i="98" s="1"/>
  <c r="K7" i="98"/>
  <c r="F7" i="98"/>
  <c r="F6" i="98"/>
  <c r="K6" i="98" s="1"/>
  <c r="F5" i="98"/>
  <c r="K5" i="98" s="1"/>
  <c r="F4" i="98"/>
  <c r="K4" i="98" s="1"/>
  <c r="F3" i="98"/>
  <c r="K3" i="98" s="1"/>
  <c r="F2" i="98"/>
  <c r="K2" i="98" s="1"/>
  <c r="O9" i="97"/>
  <c r="M9" i="97"/>
  <c r="O8" i="97"/>
  <c r="M8" i="97"/>
  <c r="O6" i="97"/>
  <c r="M6" i="97"/>
  <c r="M5" i="97"/>
  <c r="O5" i="97" s="1"/>
  <c r="O7" i="97"/>
  <c r="M7" i="97"/>
  <c r="K3" i="87"/>
  <c r="K4" i="87"/>
  <c r="K5" i="87"/>
  <c r="K6" i="87"/>
  <c r="K7" i="87"/>
  <c r="K8" i="87"/>
  <c r="K9" i="87"/>
  <c r="K10" i="87"/>
  <c r="K11" i="87"/>
  <c r="K12" i="87"/>
  <c r="K13" i="87"/>
  <c r="K14" i="87"/>
  <c r="K15" i="87"/>
  <c r="K16" i="87"/>
  <c r="K17" i="87"/>
  <c r="K18" i="87"/>
  <c r="K19" i="87"/>
  <c r="K20" i="87"/>
  <c r="K21" i="87"/>
  <c r="K22" i="87"/>
  <c r="K23" i="87"/>
  <c r="K24" i="87"/>
  <c r="K25" i="87"/>
  <c r="K26" i="87"/>
  <c r="K27" i="87"/>
  <c r="K28" i="87"/>
  <c r="K29" i="87"/>
  <c r="K30" i="87"/>
  <c r="K31" i="87"/>
  <c r="K32" i="87"/>
  <c r="K33" i="87"/>
  <c r="K34" i="87"/>
  <c r="K35" i="87"/>
  <c r="K36" i="87"/>
  <c r="K37" i="87"/>
  <c r="K38" i="87"/>
  <c r="K39" i="87"/>
  <c r="K40" i="87"/>
  <c r="K41" i="87"/>
  <c r="K42" i="87"/>
  <c r="K43" i="87"/>
  <c r="K44" i="87"/>
  <c r="K45" i="87"/>
  <c r="K46" i="87"/>
  <c r="K47" i="87"/>
  <c r="K48" i="87"/>
  <c r="K49" i="87"/>
  <c r="K50" i="87"/>
  <c r="K51" i="87"/>
  <c r="K52" i="87"/>
  <c r="K53" i="87"/>
  <c r="K54" i="87"/>
  <c r="K55" i="87"/>
  <c r="K56" i="87"/>
  <c r="K57" i="87"/>
  <c r="K58" i="87"/>
  <c r="K59" i="87"/>
  <c r="K60" i="87"/>
  <c r="K61" i="87"/>
  <c r="K62" i="87"/>
  <c r="K63" i="87"/>
  <c r="K64" i="87"/>
  <c r="K65" i="87"/>
  <c r="K66" i="87"/>
  <c r="K67" i="87"/>
  <c r="K2" i="87"/>
  <c r="H2" i="87"/>
  <c r="G3" i="87"/>
  <c r="H3" i="87" s="1"/>
  <c r="I3" i="87" s="1"/>
  <c r="J3" i="87" s="1"/>
  <c r="F3" i="87"/>
  <c r="F68" i="87" s="1"/>
  <c r="F4" i="87"/>
  <c r="F5" i="87"/>
  <c r="F6" i="87"/>
  <c r="F7" i="87"/>
  <c r="F8" i="87"/>
  <c r="F9" i="87"/>
  <c r="F10" i="87"/>
  <c r="F11" i="87"/>
  <c r="F12" i="87"/>
  <c r="F13" i="87"/>
  <c r="F14" i="87"/>
  <c r="F15" i="87"/>
  <c r="F16" i="87"/>
  <c r="F17" i="87"/>
  <c r="F18" i="87"/>
  <c r="F19" i="87"/>
  <c r="F20" i="87"/>
  <c r="F21" i="87"/>
  <c r="F22" i="87"/>
  <c r="F23" i="87"/>
  <c r="F24" i="87"/>
  <c r="F25" i="87"/>
  <c r="F26" i="87"/>
  <c r="F27" i="87"/>
  <c r="F28" i="87"/>
  <c r="F29" i="87"/>
  <c r="F30" i="87"/>
  <c r="F31" i="87"/>
  <c r="F32" i="87"/>
  <c r="F33" i="87"/>
  <c r="F34" i="87"/>
  <c r="F35" i="87"/>
  <c r="F36" i="87"/>
  <c r="F37" i="87"/>
  <c r="F38" i="87"/>
  <c r="F39" i="87"/>
  <c r="F40" i="87"/>
  <c r="F41" i="87"/>
  <c r="F42" i="87"/>
  <c r="F43" i="87"/>
  <c r="F44" i="87"/>
  <c r="F45" i="87"/>
  <c r="F46" i="87"/>
  <c r="F47" i="87"/>
  <c r="F48" i="87"/>
  <c r="F49" i="87"/>
  <c r="F50" i="87"/>
  <c r="F51" i="87"/>
  <c r="F52" i="87"/>
  <c r="F53" i="87"/>
  <c r="F54" i="87"/>
  <c r="F55" i="87"/>
  <c r="F56" i="87"/>
  <c r="F57" i="87"/>
  <c r="F58" i="87"/>
  <c r="F59" i="87"/>
  <c r="F60" i="87"/>
  <c r="F61" i="87"/>
  <c r="F62" i="87"/>
  <c r="F63" i="87"/>
  <c r="F64" i="87"/>
  <c r="F65" i="87"/>
  <c r="F66" i="87"/>
  <c r="F67" i="87"/>
  <c r="F20" i="97"/>
  <c r="G20" i="97"/>
  <c r="G18" i="97"/>
  <c r="G19" i="97"/>
  <c r="I10" i="97"/>
  <c r="I11" i="97"/>
  <c r="I12" i="97"/>
  <c r="I13" i="97"/>
  <c r="I14" i="97"/>
  <c r="I15" i="97"/>
  <c r="I16" i="97"/>
  <c r="I17" i="97"/>
  <c r="I18" i="97"/>
  <c r="I19" i="97"/>
  <c r="I20" i="97"/>
  <c r="F7" i="97"/>
  <c r="F8" i="97"/>
  <c r="G8" i="97" s="1"/>
  <c r="I8" i="97" s="1"/>
  <c r="F9" i="97"/>
  <c r="F10" i="97"/>
  <c r="G10" i="97" s="1"/>
  <c r="F11" i="97"/>
  <c r="F12" i="97"/>
  <c r="F13" i="97"/>
  <c r="F14" i="97"/>
  <c r="F15" i="97"/>
  <c r="F16" i="97"/>
  <c r="F17" i="97"/>
  <c r="F18" i="97"/>
  <c r="F19" i="97"/>
  <c r="G7" i="97"/>
  <c r="I7" i="97" s="1"/>
  <c r="G9" i="97"/>
  <c r="I9" i="97" s="1"/>
  <c r="G11" i="97"/>
  <c r="G12" i="97"/>
  <c r="G13" i="97"/>
  <c r="G14" i="97"/>
  <c r="G15" i="97"/>
  <c r="G16" i="97"/>
  <c r="G17" i="97"/>
  <c r="I6" i="97"/>
  <c r="G6" i="97"/>
  <c r="F6" i="97"/>
  <c r="I5" i="97"/>
  <c r="G5" i="97"/>
  <c r="F5" i="97"/>
  <c r="D5" i="96"/>
  <c r="D4" i="96"/>
  <c r="E68" i="87"/>
  <c r="G4" i="87" l="1"/>
  <c r="F65" i="98"/>
  <c r="H2" i="98"/>
  <c r="I2" i="98" s="1"/>
  <c r="G3" i="98"/>
  <c r="K65" i="98"/>
  <c r="AG26" i="92"/>
  <c r="AG23" i="92"/>
  <c r="AG11" i="92"/>
  <c r="AF22" i="92"/>
  <c r="AF21" i="92"/>
  <c r="AF9" i="92"/>
  <c r="AF10" i="92"/>
  <c r="AF8" i="92"/>
  <c r="E4" i="79"/>
  <c r="F4" i="79"/>
  <c r="D4" i="79"/>
  <c r="G4" i="79"/>
  <c r="H4" i="79"/>
  <c r="I2" i="87"/>
  <c r="J2" i="87" s="1"/>
  <c r="F2" i="87"/>
  <c r="J2" i="98" l="1"/>
  <c r="M2" i="98"/>
  <c r="H3" i="98"/>
  <c r="I3" i="98" s="1"/>
  <c r="J3" i="98" s="1"/>
  <c r="G4" i="98"/>
  <c r="H4" i="87"/>
  <c r="I4" i="87" s="1"/>
  <c r="J4" i="87" s="1"/>
  <c r="G5" i="87"/>
  <c r="G5" i="98" l="1"/>
  <c r="G6" i="98" s="1"/>
  <c r="H4" i="98"/>
  <c r="H5" i="87"/>
  <c r="I5" i="87" s="1"/>
  <c r="J5" i="87" s="1"/>
  <c r="G6" i="87"/>
  <c r="I4" i="98" l="1"/>
  <c r="H5" i="98"/>
  <c r="I5" i="98" s="1"/>
  <c r="J5" i="98" s="1"/>
  <c r="H6" i="87"/>
  <c r="G7" i="87"/>
  <c r="J4" i="98" l="1"/>
  <c r="H7" i="87"/>
  <c r="I7" i="87" s="1"/>
  <c r="J7" i="87" s="1"/>
  <c r="G8" i="87"/>
  <c r="I6" i="87"/>
  <c r="F7" i="79"/>
  <c r="H6" i="98" l="1"/>
  <c r="I6" i="98" s="1"/>
  <c r="J6" i="98" s="1"/>
  <c r="G7" i="98"/>
  <c r="J6" i="87"/>
  <c r="H8" i="87"/>
  <c r="G9" i="87"/>
  <c r="J3" i="79"/>
  <c r="G8" i="98" l="1"/>
  <c r="G9" i="98" s="1"/>
  <c r="H7" i="98"/>
  <c r="I7" i="98" s="1"/>
  <c r="J7" i="98" s="1"/>
  <c r="I8" i="87"/>
  <c r="H9" i="87"/>
  <c r="I9" i="87" s="1"/>
  <c r="J9" i="87" s="1"/>
  <c r="G10" i="87"/>
  <c r="K68" i="87"/>
  <c r="H8" i="98" l="1"/>
  <c r="I8" i="98" s="1"/>
  <c r="J8" i="98" s="1"/>
  <c r="G11" i="87"/>
  <c r="H10" i="87"/>
  <c r="I10" i="87" s="1"/>
  <c r="J10" i="87" s="1"/>
  <c r="J8" i="87"/>
  <c r="J2" i="79"/>
  <c r="J4" i="79" s="1"/>
  <c r="H11" i="87" l="1"/>
  <c r="G12" i="87"/>
  <c r="L2" i="79"/>
  <c r="L4" i="79" s="1"/>
  <c r="G10" i="98" l="1"/>
  <c r="H9" i="98"/>
  <c r="I9" i="98" s="1"/>
  <c r="J9" i="98" s="1"/>
  <c r="H12" i="87"/>
  <c r="I12" i="87" s="1"/>
  <c r="J12" i="87" s="1"/>
  <c r="G13" i="87"/>
  <c r="I11" i="87"/>
  <c r="G11" i="98" l="1"/>
  <c r="H10" i="98"/>
  <c r="I10" i="98" s="1"/>
  <c r="J10" i="98" s="1"/>
  <c r="J11" i="87"/>
  <c r="H13" i="87"/>
  <c r="G14" i="87"/>
  <c r="G12" i="98" l="1"/>
  <c r="H11" i="98"/>
  <c r="I11" i="98" s="1"/>
  <c r="J11" i="98" s="1"/>
  <c r="G15" i="87"/>
  <c r="H14" i="87"/>
  <c r="I14" i="87" s="1"/>
  <c r="J14" i="87" s="1"/>
  <c r="I13" i="87"/>
  <c r="G13" i="98" l="1"/>
  <c r="H12" i="98"/>
  <c r="I12" i="98" s="1"/>
  <c r="J12" i="98" s="1"/>
  <c r="J13" i="87"/>
  <c r="H15" i="87"/>
  <c r="I15" i="87" s="1"/>
  <c r="J15" i="87" s="1"/>
  <c r="G16" i="87"/>
  <c r="G14" i="98" l="1"/>
  <c r="H13" i="98"/>
  <c r="I13" i="98" s="1"/>
  <c r="J13" i="98" s="1"/>
  <c r="G17" i="87"/>
  <c r="H16" i="87"/>
  <c r="I16" i="87" s="1"/>
  <c r="J16" i="87" s="1"/>
  <c r="H14" i="98" l="1"/>
  <c r="I14" i="98" s="1"/>
  <c r="J14" i="98" s="1"/>
  <c r="G15" i="98"/>
  <c r="G18" i="87"/>
  <c r="H17" i="87"/>
  <c r="I17" i="87" s="1"/>
  <c r="J17" i="87" s="1"/>
  <c r="G16" i="98" l="1"/>
  <c r="H15" i="98"/>
  <c r="I15" i="98" s="1"/>
  <c r="J15" i="98" s="1"/>
  <c r="G19" i="87"/>
  <c r="H18" i="87"/>
  <c r="I18" i="87" s="1"/>
  <c r="J18" i="87" s="1"/>
  <c r="G17" i="98" l="1"/>
  <c r="H16" i="98"/>
  <c r="I16" i="98" s="1"/>
  <c r="J16" i="98" s="1"/>
  <c r="G20" i="87"/>
  <c r="H19" i="87"/>
  <c r="I19" i="87" s="1"/>
  <c r="J19" i="87" s="1"/>
  <c r="G18" i="98" l="1"/>
  <c r="H17" i="98"/>
  <c r="I17" i="98" s="1"/>
  <c r="J17" i="98" s="1"/>
  <c r="G21" i="87"/>
  <c r="H20" i="87"/>
  <c r="I20" i="87" s="1"/>
  <c r="J20" i="87" s="1"/>
  <c r="G19" i="98" l="1"/>
  <c r="H18" i="98"/>
  <c r="I18" i="98" s="1"/>
  <c r="J18" i="98" s="1"/>
  <c r="G22" i="87"/>
  <c r="H21" i="87"/>
  <c r="I21" i="87" s="1"/>
  <c r="J21" i="87" s="1"/>
  <c r="G20" i="98" l="1"/>
  <c r="H19" i="98"/>
  <c r="I19" i="98" s="1"/>
  <c r="J19" i="98" s="1"/>
  <c r="G23" i="87"/>
  <c r="H22" i="87"/>
  <c r="I22" i="87" s="1"/>
  <c r="J22" i="87" s="1"/>
  <c r="H20" i="98" l="1"/>
  <c r="I20" i="98" s="1"/>
  <c r="J20" i="98" s="1"/>
  <c r="G21" i="98"/>
  <c r="G24" i="87"/>
  <c r="H23" i="87"/>
  <c r="I23" i="87" s="1"/>
  <c r="J23" i="87" s="1"/>
  <c r="G22" i="98" l="1"/>
  <c r="H21" i="98"/>
  <c r="I21" i="98" s="1"/>
  <c r="J21" i="98" s="1"/>
  <c r="G25" i="87"/>
  <c r="H24" i="87"/>
  <c r="I24" i="87" s="1"/>
  <c r="J24" i="87" s="1"/>
  <c r="G23" i="98" l="1"/>
  <c r="H22" i="98"/>
  <c r="I22" i="98" s="1"/>
  <c r="J22" i="98" s="1"/>
  <c r="G26" i="87"/>
  <c r="H25" i="87"/>
  <c r="I25" i="87" s="1"/>
  <c r="J25" i="87" s="1"/>
  <c r="G24" i="98" l="1"/>
  <c r="H23" i="98"/>
  <c r="I23" i="98" s="1"/>
  <c r="J23" i="98" s="1"/>
  <c r="G27" i="87"/>
  <c r="H26" i="87"/>
  <c r="I26" i="87" s="1"/>
  <c r="J26" i="87" s="1"/>
  <c r="G25" i="98" l="1"/>
  <c r="H24" i="98"/>
  <c r="I24" i="98" s="1"/>
  <c r="J24" i="98" s="1"/>
  <c r="G28" i="87"/>
  <c r="H27" i="87"/>
  <c r="I27" i="87" s="1"/>
  <c r="J27" i="87" s="1"/>
  <c r="G26" i="98" l="1"/>
  <c r="H25" i="98"/>
  <c r="I25" i="98" s="1"/>
  <c r="J25" i="98" s="1"/>
  <c r="G29" i="87"/>
  <c r="H28" i="87"/>
  <c r="I28" i="87" s="1"/>
  <c r="J28" i="87" s="1"/>
  <c r="H26" i="98" l="1"/>
  <c r="I26" i="98" s="1"/>
  <c r="J26" i="98" s="1"/>
  <c r="G27" i="98"/>
  <c r="G30" i="87"/>
  <c r="H29" i="87"/>
  <c r="I29" i="87" s="1"/>
  <c r="J29" i="87" s="1"/>
  <c r="G28" i="98" l="1"/>
  <c r="H27" i="98"/>
  <c r="I27" i="98" s="1"/>
  <c r="J27" i="98" s="1"/>
  <c r="G31" i="87"/>
  <c r="H30" i="87"/>
  <c r="I30" i="87" s="1"/>
  <c r="J30" i="87" s="1"/>
  <c r="H28" i="98" l="1"/>
  <c r="I28" i="98" s="1"/>
  <c r="J28" i="98" s="1"/>
  <c r="G29" i="98"/>
  <c r="G32" i="87"/>
  <c r="H31" i="87"/>
  <c r="I31" i="87" s="1"/>
  <c r="J31" i="87" s="1"/>
  <c r="G30" i="98" l="1"/>
  <c r="H29" i="98"/>
  <c r="I29" i="98" s="1"/>
  <c r="J29" i="98" s="1"/>
  <c r="G33" i="87"/>
  <c r="H32" i="87"/>
  <c r="I32" i="87" s="1"/>
  <c r="J32" i="87" s="1"/>
  <c r="H30" i="98" l="1"/>
  <c r="I30" i="98" s="1"/>
  <c r="J30" i="98" s="1"/>
  <c r="G31" i="98"/>
  <c r="G34" i="87"/>
  <c r="H33" i="87"/>
  <c r="I33" i="87" s="1"/>
  <c r="J33" i="87" s="1"/>
  <c r="G32" i="98" l="1"/>
  <c r="H31" i="98"/>
  <c r="I31" i="98" s="1"/>
  <c r="J31" i="98" s="1"/>
  <c r="G35" i="87"/>
  <c r="H34" i="87"/>
  <c r="I34" i="87" s="1"/>
  <c r="J34" i="87" s="1"/>
  <c r="H32" i="98" l="1"/>
  <c r="I32" i="98" s="1"/>
  <c r="J32" i="98" s="1"/>
  <c r="G33" i="98"/>
  <c r="G36" i="87"/>
  <c r="H35" i="87"/>
  <c r="I35" i="87" s="1"/>
  <c r="J35" i="87" s="1"/>
  <c r="G34" i="98" l="1"/>
  <c r="H33" i="98"/>
  <c r="I33" i="98" s="1"/>
  <c r="J33" i="98" s="1"/>
  <c r="G37" i="87"/>
  <c r="H36" i="87"/>
  <c r="I36" i="87" s="1"/>
  <c r="J36" i="87" s="1"/>
  <c r="H34" i="98" l="1"/>
  <c r="I34" i="98" s="1"/>
  <c r="J34" i="98" s="1"/>
  <c r="G35" i="98"/>
  <c r="G38" i="87"/>
  <c r="H37" i="87"/>
  <c r="I37" i="87" s="1"/>
  <c r="J37" i="87" s="1"/>
  <c r="G36" i="98" l="1"/>
  <c r="H35" i="98"/>
  <c r="I35" i="98" s="1"/>
  <c r="J35" i="98" s="1"/>
  <c r="G39" i="87"/>
  <c r="H38" i="87"/>
  <c r="I38" i="87" s="1"/>
  <c r="J38" i="87" s="1"/>
  <c r="H36" i="98" l="1"/>
  <c r="I36" i="98" s="1"/>
  <c r="J36" i="98" s="1"/>
  <c r="G37" i="98"/>
  <c r="G40" i="87"/>
  <c r="H39" i="87"/>
  <c r="I39" i="87" s="1"/>
  <c r="J39" i="87" s="1"/>
  <c r="G38" i="98" l="1"/>
  <c r="H37" i="98"/>
  <c r="I37" i="98" s="1"/>
  <c r="J37" i="98" s="1"/>
  <c r="G41" i="87"/>
  <c r="H40" i="87"/>
  <c r="I40" i="87" s="1"/>
  <c r="J40" i="87" s="1"/>
  <c r="H38" i="98" l="1"/>
  <c r="I38" i="98" s="1"/>
  <c r="J38" i="98" s="1"/>
  <c r="G39" i="98"/>
  <c r="G42" i="87"/>
  <c r="H41" i="87"/>
  <c r="I41" i="87" s="1"/>
  <c r="J41" i="87" s="1"/>
  <c r="G40" i="98" l="1"/>
  <c r="H39" i="98"/>
  <c r="I39" i="98" s="1"/>
  <c r="J39" i="98" s="1"/>
  <c r="G43" i="87"/>
  <c r="H42" i="87"/>
  <c r="I42" i="87" s="1"/>
  <c r="J42" i="87" s="1"/>
  <c r="H40" i="98" l="1"/>
  <c r="I40" i="98" s="1"/>
  <c r="J40" i="98" s="1"/>
  <c r="G41" i="98"/>
  <c r="G44" i="87"/>
  <c r="H43" i="87"/>
  <c r="I43" i="87" s="1"/>
  <c r="J43" i="87" s="1"/>
  <c r="G42" i="98" l="1"/>
  <c r="H41" i="98"/>
  <c r="I41" i="98" s="1"/>
  <c r="J41" i="98" s="1"/>
  <c r="G45" i="87"/>
  <c r="H44" i="87"/>
  <c r="I44" i="87" s="1"/>
  <c r="J44" i="87" s="1"/>
  <c r="H42" i="98" l="1"/>
  <c r="I42" i="98" s="1"/>
  <c r="J42" i="98" s="1"/>
  <c r="G43" i="98"/>
  <c r="G46" i="87"/>
  <c r="H45" i="87"/>
  <c r="I45" i="87" s="1"/>
  <c r="J45" i="87" s="1"/>
  <c r="G44" i="98" l="1"/>
  <c r="H43" i="98"/>
  <c r="I43" i="98" s="1"/>
  <c r="J43" i="98" s="1"/>
  <c r="G47" i="87"/>
  <c r="H46" i="87"/>
  <c r="I46" i="87" s="1"/>
  <c r="J46" i="87" s="1"/>
  <c r="H44" i="98" l="1"/>
  <c r="I44" i="98" s="1"/>
  <c r="J44" i="98" s="1"/>
  <c r="G45" i="98"/>
  <c r="G48" i="87"/>
  <c r="H47" i="87"/>
  <c r="I47" i="87" s="1"/>
  <c r="J47" i="87" s="1"/>
  <c r="G46" i="98" l="1"/>
  <c r="H45" i="98"/>
  <c r="I45" i="98" s="1"/>
  <c r="J45" i="98" s="1"/>
  <c r="G49" i="87"/>
  <c r="H48" i="87"/>
  <c r="I48" i="87" s="1"/>
  <c r="J48" i="87" s="1"/>
  <c r="H46" i="98" l="1"/>
  <c r="I46" i="98" s="1"/>
  <c r="J46" i="98" s="1"/>
  <c r="G47" i="98"/>
  <c r="G50" i="87"/>
  <c r="H49" i="87"/>
  <c r="I49" i="87" s="1"/>
  <c r="J49" i="87" s="1"/>
  <c r="G48" i="98" l="1"/>
  <c r="H47" i="98"/>
  <c r="I47" i="98" s="1"/>
  <c r="J47" i="98" s="1"/>
  <c r="G51" i="87"/>
  <c r="H50" i="87"/>
  <c r="I50" i="87" s="1"/>
  <c r="J50" i="87" s="1"/>
  <c r="H48" i="98" l="1"/>
  <c r="I48" i="98" s="1"/>
  <c r="J48" i="98" s="1"/>
  <c r="G49" i="98"/>
  <c r="G52" i="87"/>
  <c r="H51" i="87"/>
  <c r="I51" i="87" s="1"/>
  <c r="J51" i="87" s="1"/>
  <c r="G50" i="98" l="1"/>
  <c r="H49" i="98"/>
  <c r="I49" i="98" s="1"/>
  <c r="J49" i="98" s="1"/>
  <c r="G53" i="87"/>
  <c r="H52" i="87"/>
  <c r="I52" i="87" s="1"/>
  <c r="J52" i="87" s="1"/>
  <c r="H50" i="98" l="1"/>
  <c r="I50" i="98" s="1"/>
  <c r="J50" i="98" s="1"/>
  <c r="G51" i="98"/>
  <c r="G54" i="87"/>
  <c r="H53" i="87"/>
  <c r="I53" i="87" s="1"/>
  <c r="J53" i="87" s="1"/>
  <c r="G52" i="98" l="1"/>
  <c r="H51" i="98"/>
  <c r="I51" i="98" s="1"/>
  <c r="J51" i="98" s="1"/>
  <c r="G55" i="87"/>
  <c r="H54" i="87"/>
  <c r="I54" i="87" s="1"/>
  <c r="J54" i="87" s="1"/>
  <c r="H52" i="98" l="1"/>
  <c r="I52" i="98" s="1"/>
  <c r="J52" i="98" s="1"/>
  <c r="G53" i="98"/>
  <c r="G56" i="87"/>
  <c r="H55" i="87"/>
  <c r="I55" i="87" s="1"/>
  <c r="J55" i="87" s="1"/>
  <c r="G54" i="98" l="1"/>
  <c r="H53" i="98"/>
  <c r="I53" i="98" s="1"/>
  <c r="J53" i="98" s="1"/>
  <c r="G57" i="87"/>
  <c r="H56" i="87"/>
  <c r="I56" i="87" s="1"/>
  <c r="J56" i="87" s="1"/>
  <c r="H54" i="98" l="1"/>
  <c r="I54" i="98" s="1"/>
  <c r="J54" i="98" s="1"/>
  <c r="G55" i="98"/>
  <c r="G58" i="87"/>
  <c r="H57" i="87"/>
  <c r="I57" i="87" s="1"/>
  <c r="J57" i="87" s="1"/>
  <c r="G56" i="98" l="1"/>
  <c r="H55" i="98"/>
  <c r="I55" i="98" s="1"/>
  <c r="J55" i="98" s="1"/>
  <c r="G59" i="87"/>
  <c r="H58" i="87"/>
  <c r="I58" i="87" s="1"/>
  <c r="J58" i="87" s="1"/>
  <c r="H56" i="98" l="1"/>
  <c r="I56" i="98" s="1"/>
  <c r="J56" i="98" s="1"/>
  <c r="G57" i="98"/>
  <c r="G60" i="87"/>
  <c r="H59" i="87"/>
  <c r="I59" i="87" s="1"/>
  <c r="J59" i="87" s="1"/>
  <c r="G58" i="98" l="1"/>
  <c r="H57" i="98"/>
  <c r="I57" i="98" s="1"/>
  <c r="J57" i="98" s="1"/>
  <c r="G61" i="87"/>
  <c r="H60" i="87"/>
  <c r="I60" i="87" s="1"/>
  <c r="J60" i="87" s="1"/>
  <c r="H58" i="98" l="1"/>
  <c r="I58" i="98" s="1"/>
  <c r="J58" i="98" s="1"/>
  <c r="G59" i="98"/>
  <c r="G62" i="87"/>
  <c r="H61" i="87"/>
  <c r="I61" i="87" s="1"/>
  <c r="J61" i="87" s="1"/>
  <c r="G60" i="98" l="1"/>
  <c r="H59" i="98"/>
  <c r="I59" i="98" s="1"/>
  <c r="J59" i="98" s="1"/>
  <c r="G63" i="87"/>
  <c r="H62" i="87"/>
  <c r="I62" i="87" s="1"/>
  <c r="J62" i="87" s="1"/>
  <c r="H60" i="98" l="1"/>
  <c r="I60" i="98" s="1"/>
  <c r="J60" i="98" s="1"/>
  <c r="G61" i="98"/>
  <c r="G64" i="87"/>
  <c r="H63" i="87"/>
  <c r="I63" i="87" s="1"/>
  <c r="J63" i="87" s="1"/>
  <c r="G62" i="98" l="1"/>
  <c r="H61" i="98"/>
  <c r="I61" i="98" s="1"/>
  <c r="J61" i="98" s="1"/>
  <c r="G65" i="87"/>
  <c r="H64" i="87"/>
  <c r="I64" i="87" s="1"/>
  <c r="J64" i="87" s="1"/>
  <c r="H62" i="98" l="1"/>
  <c r="I62" i="98" s="1"/>
  <c r="J62" i="98" s="1"/>
  <c r="G63" i="98"/>
  <c r="G66" i="87"/>
  <c r="H65" i="87"/>
  <c r="I65" i="87" s="1"/>
  <c r="J65" i="87" s="1"/>
  <c r="G64" i="98" l="1"/>
  <c r="H64" i="98" s="1"/>
  <c r="H63" i="98"/>
  <c r="I63" i="98" s="1"/>
  <c r="J63" i="98" s="1"/>
  <c r="G67" i="87"/>
  <c r="H67" i="87" s="1"/>
  <c r="H66" i="87"/>
  <c r="I66" i="87" s="1"/>
  <c r="J66" i="87" s="1"/>
  <c r="I64" i="98" l="1"/>
  <c r="H65" i="98"/>
  <c r="I67" i="87"/>
  <c r="H68" i="87"/>
  <c r="J64" i="98" l="1"/>
  <c r="I65" i="98"/>
  <c r="J67" i="87"/>
  <c r="I68" i="87"/>
</calcChain>
</file>

<file path=xl/sharedStrings.xml><?xml version="1.0" encoding="utf-8"?>
<sst xmlns="http://schemas.openxmlformats.org/spreadsheetml/2006/main" count="217" uniqueCount="46">
  <si>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</si>
  <si>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</si>
  <si>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</si>
  <si>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</si>
  <si>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</si>
  <si>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</si>
  <si>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</si>
  <si>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</si>
  <si>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</si>
  <si>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</si>
  <si>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</si>
  <si>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</si>
  <si>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Bldg 2</t>
  </si>
  <si>
    <t>Comp</t>
  </si>
  <si>
    <t>3BHK</t>
  </si>
  <si>
    <t>3 BHK</t>
  </si>
  <si>
    <t>Sale Flat</t>
  </si>
  <si>
    <t>Rehab  Flat</t>
  </si>
  <si>
    <t xml:space="preserve">            3 BHK - 10                                                         </t>
  </si>
  <si>
    <t xml:space="preserve">1 BHK - 02                                      3 BHK - 04                                                                                          </t>
  </si>
  <si>
    <t xml:space="preserve">Total </t>
  </si>
  <si>
    <t>2BHK</t>
  </si>
  <si>
    <t>Wing - A</t>
  </si>
  <si>
    <t>Typical - 1-7, 9,11,13 &amp; 15th Flr</t>
  </si>
  <si>
    <t>2 BHK</t>
  </si>
  <si>
    <t>Typical -8,10,12,14 &amp; 16th (Ref) Flr</t>
  </si>
  <si>
    <t xml:space="preserve">Tot - 4 </t>
  </si>
  <si>
    <t>Wing - B</t>
  </si>
  <si>
    <t>1st &amp; 2nd Flr</t>
  </si>
  <si>
    <t>Typical - 3-7, 9,11,13 &amp; 15th Flr</t>
  </si>
  <si>
    <t>Tot - 4</t>
  </si>
  <si>
    <t>Tot - 3</t>
  </si>
  <si>
    <t>Ground</t>
  </si>
  <si>
    <t>Tot - 2</t>
  </si>
  <si>
    <t xml:space="preserve">Gr. </t>
  </si>
  <si>
    <t>A1004</t>
  </si>
  <si>
    <t>B1004</t>
  </si>
  <si>
    <t>A1003</t>
  </si>
  <si>
    <t>B1001</t>
  </si>
  <si>
    <t>B1103</t>
  </si>
  <si>
    <t xml:space="preserve">As per Builder RERA Carpet Area in 
Sq. Ft.                      
</t>
  </si>
  <si>
    <r>
      <t xml:space="preserve">Rate per 
Sq. ft. on Carpet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</si>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</sst>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7"/>
      <color theme="1"/>
      <name val="Arial Narrow"/>
      <family val="2"/>
    </font>
    <font>
      <b/>
      <sz val="11"/>
      <color rgb="FF333333"/>
      <name val="Open Sans"/>
      <family val="2"/>
    </font>
    <font>
      <b/>
      <sz val="11"/>
      <color rgb="FFFF0000"/>
      <name val="Calibri"/>
      <family val="2"/>
      <scheme val="minor"/>
    </font>
    <font>
      <sz val="11"/>
      <color rgb="FF333333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10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DDDDDD"/>
      </top>
      <bottom style="medium">
        <color rgb="FFDDDDDD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0" fontId="3" fillId="0" borderId="0" xfId="0" applyFont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0" fillId="0" borderId="0" xfId="0" applyNumberFormat="1" applyAlignment="1" applyProtection="1">
      <alignment horizontal="center"/>
      <protection hidden="1"/>
    </xf>
    <xf numFmtId="0" fontId="7" fillId="0" borderId="0" xfId="0" applyFont="1"/>
    <xf numFmtId="0" fontId="2" fillId="0" borderId="0" xfId="0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43" fontId="11" fillId="0" borderId="0" xfId="0" applyNumberFormat="1" applyFont="1"/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3" fontId="0" fillId="0" borderId="0" xfId="0" applyNumberFormat="1"/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3" fillId="0" borderId="0" xfId="0" applyNumberFormat="1" applyFont="1" applyAlignment="1">
      <alignment horizontal="center"/>
    </xf>
    <xf numFmtId="2" fontId="2" fillId="0" borderId="0" xfId="0" applyNumberFormat="1" applyFont="1"/>
    <xf numFmtId="2" fontId="0" fillId="0" borderId="0" xfId="0" applyNumberFormat="1"/>
    <xf numFmtId="1" fontId="13" fillId="0" borderId="0" xfId="0" applyNumberFormat="1" applyFont="1"/>
    <xf numFmtId="1" fontId="0" fillId="0" borderId="7" xfId="0" applyNumberFormat="1" applyBorder="1" applyAlignment="1">
      <alignment horizontal="left" vertical="top" wrapText="1"/>
    </xf>
    <xf numFmtId="1" fontId="13" fillId="0" borderId="0" xfId="0" applyNumberFormat="1" applyFont="1" applyAlignment="1">
      <alignment horizontal="center" vertical="center" wrapText="1"/>
    </xf>
    <xf numFmtId="0" fontId="13" fillId="0" borderId="0" xfId="0" applyFont="1"/>
    <xf numFmtId="0" fontId="12" fillId="0" borderId="9" xfId="0" applyFont="1" applyBorder="1" applyAlignment="1">
      <alignment horizontal="left" vertical="top" wrapText="1"/>
    </xf>
    <xf numFmtId="0" fontId="0" fillId="0" borderId="0" xfId="0" applyAlignment="1">
      <alignment horizontal="left"/>
    </xf>
    <xf numFmtId="1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horizontal="left" vertical="top" wrapText="1"/>
    </xf>
    <xf numFmtId="1" fontId="7" fillId="0" borderId="10" xfId="0" applyNumberFormat="1" applyFont="1" applyBorder="1" applyAlignment="1">
      <alignment horizontal="center"/>
    </xf>
    <xf numFmtId="1" fontId="7" fillId="0" borderId="10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43" fontId="6" fillId="0" borderId="3" xfId="0" applyNumberFormat="1" applyFont="1" applyBorder="1" applyAlignment="1">
      <alignment horizontal="center" vertical="center"/>
    </xf>
    <xf numFmtId="43" fontId="6" fillId="0" borderId="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43" fontId="6" fillId="0" borderId="2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43" fontId="14" fillId="0" borderId="1" xfId="1" applyFont="1" applyBorder="1" applyAlignment="1">
      <alignment horizontal="center"/>
    </xf>
    <xf numFmtId="43" fontId="4" fillId="0" borderId="0" xfId="1" applyFont="1"/>
    <xf numFmtId="43" fontId="0" fillId="0" borderId="0" xfId="1" applyFont="1"/>
    <xf numFmtId="43" fontId="0" fillId="0" borderId="0" xfId="0" applyNumberFormat="1" applyAlignment="1">
      <alignment horizontal="left"/>
    </xf>
    <xf numFmtId="0" fontId="5" fillId="2" borderId="7" xfId="0" applyFont="1" applyFill="1" applyBorder="1" applyAlignment="1">
      <alignment horizontal="left" vertical="top" wrapText="1"/>
    </xf>
    <xf numFmtId="0" fontId="5" fillId="3" borderId="7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center" vertical="top" wrapText="1"/>
    </xf>
    <xf numFmtId="0" fontId="5" fillId="3" borderId="7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" fillId="6" borderId="0" xfId="0" applyFont="1" applyFill="1"/>
    <xf numFmtId="0" fontId="4" fillId="0" borderId="0" xfId="0" applyFont="1"/>
    <xf numFmtId="0" fontId="3" fillId="0" borderId="0" xfId="0" applyFont="1"/>
    <xf numFmtId="0" fontId="3" fillId="0" borderId="0" xfId="2" applyFont="1" applyAlignment="1" applyProtection="1">
      <alignment horizontal="left" vertical="center" wrapText="1"/>
      <protection hidden="1"/>
    </xf>
    <xf numFmtId="0" fontId="7" fillId="0" borderId="1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3" fontId="7" fillId="0" borderId="1" xfId="1" applyFont="1" applyBorder="1" applyAlignment="1">
      <alignment horizontal="left"/>
    </xf>
    <xf numFmtId="43" fontId="7" fillId="0" borderId="1" xfId="1" applyFont="1" applyBorder="1" applyAlignment="1">
      <alignment horizontal="center"/>
    </xf>
    <xf numFmtId="1" fontId="7" fillId="0" borderId="1" xfId="2" applyNumberFormat="1" applyFont="1" applyBorder="1" applyAlignment="1">
      <alignment horizontal="center" vertical="top" wrapText="1"/>
    </xf>
    <xf numFmtId="164" fontId="7" fillId="0" borderId="1" xfId="1" applyNumberFormat="1" applyFont="1" applyFill="1" applyBorder="1" applyAlignment="1">
      <alignment horizontal="center"/>
    </xf>
    <xf numFmtId="1" fontId="6" fillId="0" borderId="3" xfId="0" applyNumberFormat="1" applyFont="1" applyBorder="1" applyAlignment="1">
      <alignment horizontal="center"/>
    </xf>
    <xf numFmtId="43" fontId="6" fillId="0" borderId="3" xfId="1" applyFont="1" applyBorder="1" applyAlignment="1">
      <alignment horizontal="center"/>
    </xf>
    <xf numFmtId="1" fontId="7" fillId="0" borderId="3" xfId="2" applyNumberFormat="1" applyFont="1" applyBorder="1" applyAlignment="1">
      <alignment horizontal="center" vertical="top" wrapText="1"/>
    </xf>
    <xf numFmtId="164" fontId="6" fillId="0" borderId="3" xfId="1" applyNumberFormat="1" applyFont="1" applyFill="1" applyBorder="1" applyAlignment="1">
      <alignment horizontal="center"/>
    </xf>
    <xf numFmtId="2" fontId="7" fillId="0" borderId="10" xfId="0" applyNumberFormat="1" applyFont="1" applyBorder="1"/>
    <xf numFmtId="43" fontId="7" fillId="0" borderId="10" xfId="1" applyFont="1" applyBorder="1" applyAlignment="1">
      <alignment horizontal="center"/>
    </xf>
    <xf numFmtId="1" fontId="7" fillId="0" borderId="10" xfId="2" applyNumberFormat="1" applyFont="1" applyBorder="1" applyAlignment="1">
      <alignment horizontal="center" vertical="top" wrapText="1"/>
    </xf>
    <xf numFmtId="43" fontId="7" fillId="0" borderId="10" xfId="1" applyFont="1" applyFill="1" applyBorder="1" applyAlignment="1">
      <alignment horizontal="center"/>
    </xf>
    <xf numFmtId="43" fontId="7" fillId="0" borderId="0" xfId="1" applyFont="1" applyFill="1" applyBorder="1" applyAlignment="1">
      <alignment horizontal="center"/>
    </xf>
    <xf numFmtId="1" fontId="7" fillId="0" borderId="0" xfId="2" applyNumberFormat="1" applyFont="1" applyAlignment="1">
      <alignment horizontal="center" vertical="top" wrapText="1"/>
    </xf>
    <xf numFmtId="164" fontId="7" fillId="0" borderId="0" xfId="1" applyNumberFormat="1" applyFont="1" applyFill="1" applyBorder="1" applyAlignment="1">
      <alignment horizontal="center"/>
    </xf>
    <xf numFmtId="2" fontId="7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43" fontId="6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 vertical="top" wrapText="1"/>
    </xf>
    <xf numFmtId="164" fontId="6" fillId="0" borderId="0" xfId="0" applyNumberFormat="1" applyFont="1" applyAlignment="1">
      <alignment horizontal="center"/>
    </xf>
    <xf numFmtId="2" fontId="7" fillId="0" borderId="0" xfId="0" applyNumberFormat="1" applyFont="1"/>
    <xf numFmtId="0" fontId="0" fillId="0" borderId="0" xfId="0" applyFont="1"/>
    <xf numFmtId="1" fontId="0" fillId="0" borderId="0" xfId="0" applyNumberFormat="1" applyFont="1"/>
    <xf numFmtId="43" fontId="0" fillId="0" borderId="0" xfId="0" applyNumberFormat="1" applyFont="1"/>
    <xf numFmtId="1" fontId="7" fillId="0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43" fontId="18" fillId="0" borderId="1" xfId="0" applyNumberFormat="1" applyFont="1" applyBorder="1" applyAlignment="1">
      <alignment horizontal="left"/>
    </xf>
    <xf numFmtId="43" fontId="18" fillId="0" borderId="2" xfId="0" applyNumberFormat="1" applyFont="1" applyBorder="1" applyAlignment="1">
      <alignment horizont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26</xdr:col>
      <xdr:colOff>514350</xdr:colOff>
      <xdr:row>13</xdr:row>
      <xdr:rowOff>85726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99125E-FE92-005F-98B2-127677B56B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51" t="31755" r="6003" b="42416"/>
        <a:stretch/>
      </xdr:blipFill>
      <xdr:spPr>
        <a:xfrm>
          <a:off x="95250" y="0"/>
          <a:ext cx="16268700" cy="265747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85725</xdr:colOff>
      <xdr:row>16</xdr:row>
      <xdr:rowOff>0</xdr:rowOff>
    </xdr:from>
    <xdr:to>
      <xdr:col>26</xdr:col>
      <xdr:colOff>590550</xdr:colOff>
      <xdr:row>27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EF5421-5F15-987E-1FC6-4EA349789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051" t="40828" r="5534" b="37601"/>
        <a:stretch/>
      </xdr:blipFill>
      <xdr:spPr>
        <a:xfrm>
          <a:off x="85725" y="3143250"/>
          <a:ext cx="16354425" cy="22193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476251</xdr:colOff>
      <xdr:row>0</xdr:row>
      <xdr:rowOff>0</xdr:rowOff>
    </xdr:from>
    <xdr:to>
      <xdr:col>32</xdr:col>
      <xdr:colOff>476251</xdr:colOff>
      <xdr:row>37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0E711-7A0D-66E7-7771-8B4A4E5C4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414" t="17220" r="26260" b="13068"/>
        <a:stretch/>
      </xdr:blipFill>
      <xdr:spPr>
        <a:xfrm>
          <a:off x="10572751" y="0"/>
          <a:ext cx="9753600" cy="71723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16</xdr:col>
      <xdr:colOff>533400</xdr:colOff>
      <xdr:row>39</xdr:row>
      <xdr:rowOff>28575</xdr:rowOff>
    </xdr:from>
    <xdr:to>
      <xdr:col>33</xdr:col>
      <xdr:colOff>180975</xdr:colOff>
      <xdr:row>80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539FD3-A6DE-8023-A7D0-F01C892CD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008" t="10740" r="26261" b="12511"/>
        <a:stretch/>
      </xdr:blipFill>
      <xdr:spPr>
        <a:xfrm>
          <a:off x="10629900" y="7458075"/>
          <a:ext cx="10010775" cy="78962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50"/>
  <sheetViews>
    <sheetView zoomScale="145" zoomScaleNormal="145" workbookViewId="0">
      <selection activeCell="E1" sqref="E1"/>
    </sheetView>
  </sheetViews>
  <sheetFormatPr defaultRowHeight="15" x14ac:dyDescent="0.25"/>
  <cols>
    <col min="1" max="1" width="4" style="9" customWidth="1"/>
    <col min="2" max="2" width="5.140625" style="9" customWidth="1"/>
    <col min="3" max="3" width="5.140625" style="21" customWidth="1"/>
    <col min="4" max="4" width="6.42578125" style="9" customWidth="1"/>
    <col min="5" max="5" width="7.5703125" style="97" customWidth="1"/>
    <col min="6" max="6" width="6.5703125" style="98" customWidth="1"/>
    <col min="7" max="7" width="7.140625" style="98" customWidth="1"/>
    <col min="8" max="8" width="15.28515625" style="98" customWidth="1"/>
    <col min="9" max="9" width="14.42578125" style="98" customWidth="1"/>
    <col min="10" max="10" width="7.7109375" style="98" customWidth="1"/>
    <col min="11" max="11" width="11.42578125" style="98" customWidth="1"/>
    <col min="13" max="13" width="11.7109375" customWidth="1"/>
    <col min="14" max="14" width="11.28515625" customWidth="1"/>
    <col min="15" max="15" width="9.5703125" customWidth="1"/>
    <col min="16" max="16" width="9.28515625" style="1" customWidth="1"/>
    <col min="19" max="20" width="14.85546875" customWidth="1"/>
    <col min="26" max="26" width="16.140625" customWidth="1"/>
  </cols>
  <sheetData>
    <row r="1" spans="1:21" ht="51.75" customHeight="1" x14ac:dyDescent="0.25">
      <c r="A1" s="14" t="s">
        <v>1</v>
      </c>
      <c r="B1" s="14" t="s">
        <v>0</v>
      </c>
      <c r="C1" s="13" t="s">
        <v>2</v>
      </c>
      <c r="D1" s="13" t="s">
        <v>13</v>
      </c>
      <c r="E1" s="13" t="s">
        <v>40</v>
      </c>
      <c r="F1" s="13" t="s">
        <v>11</v>
      </c>
      <c r="G1" s="14" t="s">
        <v>41</v>
      </c>
      <c r="H1" s="74" t="s">
        <v>42</v>
      </c>
      <c r="I1" s="75" t="s">
        <v>43</v>
      </c>
      <c r="J1" s="76" t="s">
        <v>44</v>
      </c>
      <c r="K1" s="76" t="s">
        <v>45</v>
      </c>
      <c r="L1" s="6"/>
    </row>
    <row r="2" spans="1:21" ht="16.5" x14ac:dyDescent="0.3">
      <c r="A2" s="66">
        <v>1</v>
      </c>
      <c r="B2" s="5">
        <v>1</v>
      </c>
      <c r="C2" s="5" t="s">
        <v>34</v>
      </c>
      <c r="D2" s="5" t="s">
        <v>15</v>
      </c>
      <c r="E2" s="5">
        <v>1122</v>
      </c>
      <c r="F2" s="5">
        <f>E2*1.1</f>
        <v>1234.2</v>
      </c>
      <c r="G2" s="66">
        <v>27000</v>
      </c>
      <c r="H2" s="77">
        <f>E2*G2</f>
        <v>30294000</v>
      </c>
      <c r="I2" s="78">
        <f>H2*1.06</f>
        <v>32111640</v>
      </c>
      <c r="J2" s="79">
        <f>MROUND((I2*0.03/12),500)</f>
        <v>80500</v>
      </c>
      <c r="K2" s="80">
        <f>F2*3000</f>
        <v>3702600</v>
      </c>
      <c r="L2" s="4"/>
      <c r="P2" s="2"/>
    </row>
    <row r="3" spans="1:21" ht="16.5" x14ac:dyDescent="0.3">
      <c r="A3" s="66">
        <v>2</v>
      </c>
      <c r="B3" s="5">
        <v>4</v>
      </c>
      <c r="C3" s="5" t="s">
        <v>34</v>
      </c>
      <c r="D3" s="5" t="s">
        <v>24</v>
      </c>
      <c r="E3" s="101">
        <v>870</v>
      </c>
      <c r="F3" s="5">
        <f t="shared" ref="F3:F66" si="0">E3*1.1</f>
        <v>957.00000000000011</v>
      </c>
      <c r="G3" s="66">
        <f>G2</f>
        <v>27000</v>
      </c>
      <c r="H3" s="77">
        <f t="shared" ref="H3:H66" si="1">E3*G3</f>
        <v>23490000</v>
      </c>
      <c r="I3" s="78">
        <f t="shared" ref="I3:I66" si="2">H3*1.06</f>
        <v>24899400</v>
      </c>
      <c r="J3" s="79">
        <f t="shared" ref="J3:J66" si="3">MROUND((I3*0.03/12),500)</f>
        <v>62000</v>
      </c>
      <c r="K3" s="80">
        <f t="shared" ref="K3:K66" si="4">F3*3000</f>
        <v>2871000.0000000005</v>
      </c>
      <c r="L3" s="4"/>
      <c r="P3" s="2"/>
    </row>
    <row r="4" spans="1:21" ht="16.5" x14ac:dyDescent="0.3">
      <c r="A4" s="66">
        <v>3</v>
      </c>
      <c r="B4" s="5">
        <v>101</v>
      </c>
      <c r="C4" s="5">
        <v>1</v>
      </c>
      <c r="D4" s="5" t="s">
        <v>15</v>
      </c>
      <c r="E4" s="5">
        <v>1122</v>
      </c>
      <c r="F4" s="5">
        <f t="shared" si="0"/>
        <v>1234.2</v>
      </c>
      <c r="G4" s="66">
        <f>G3</f>
        <v>27000</v>
      </c>
      <c r="H4" s="77">
        <f t="shared" si="1"/>
        <v>30294000</v>
      </c>
      <c r="I4" s="78">
        <f t="shared" si="2"/>
        <v>32111640</v>
      </c>
      <c r="J4" s="79">
        <f t="shared" si="3"/>
        <v>80500</v>
      </c>
      <c r="K4" s="80">
        <f t="shared" si="4"/>
        <v>3702600</v>
      </c>
      <c r="L4" s="4"/>
      <c r="P4" s="2"/>
    </row>
    <row r="5" spans="1:21" ht="16.5" x14ac:dyDescent="0.3">
      <c r="A5" s="66">
        <v>4</v>
      </c>
      <c r="B5" s="5">
        <v>102</v>
      </c>
      <c r="C5" s="5">
        <v>1</v>
      </c>
      <c r="D5" s="5" t="s">
        <v>15</v>
      </c>
      <c r="E5" s="5">
        <v>1122</v>
      </c>
      <c r="F5" s="5">
        <f t="shared" si="0"/>
        <v>1234.2</v>
      </c>
      <c r="G5" s="66">
        <f>G4</f>
        <v>27000</v>
      </c>
      <c r="H5" s="77">
        <f t="shared" si="1"/>
        <v>30294000</v>
      </c>
      <c r="I5" s="78">
        <f t="shared" si="2"/>
        <v>32111640</v>
      </c>
      <c r="J5" s="79">
        <f t="shared" si="3"/>
        <v>80500</v>
      </c>
      <c r="K5" s="80">
        <f t="shared" si="4"/>
        <v>3702600</v>
      </c>
      <c r="L5" s="4"/>
      <c r="P5" s="2"/>
    </row>
    <row r="6" spans="1:21" ht="16.5" x14ac:dyDescent="0.3">
      <c r="A6" s="66">
        <v>5</v>
      </c>
      <c r="B6" s="5">
        <v>103</v>
      </c>
      <c r="C6" s="5">
        <v>1</v>
      </c>
      <c r="D6" s="5" t="s">
        <v>24</v>
      </c>
      <c r="E6" s="5">
        <v>624</v>
      </c>
      <c r="F6" s="5">
        <f t="shared" si="0"/>
        <v>686.40000000000009</v>
      </c>
      <c r="G6" s="66">
        <f>G5</f>
        <v>27000</v>
      </c>
      <c r="H6" s="77">
        <f t="shared" si="1"/>
        <v>16848000</v>
      </c>
      <c r="I6" s="78">
        <f t="shared" si="2"/>
        <v>17858880</v>
      </c>
      <c r="J6" s="79">
        <f t="shared" si="3"/>
        <v>44500</v>
      </c>
      <c r="K6" s="80">
        <f t="shared" si="4"/>
        <v>2059200.0000000002</v>
      </c>
      <c r="L6" s="4"/>
      <c r="P6" s="2"/>
    </row>
    <row r="7" spans="1:21" ht="16.5" x14ac:dyDescent="0.3">
      <c r="A7" s="66">
        <v>6</v>
      </c>
      <c r="B7" s="5">
        <v>104</v>
      </c>
      <c r="C7" s="5">
        <v>1</v>
      </c>
      <c r="D7" s="5" t="s">
        <v>15</v>
      </c>
      <c r="E7" s="5">
        <v>1122</v>
      </c>
      <c r="F7" s="5">
        <f t="shared" si="0"/>
        <v>1234.2</v>
      </c>
      <c r="G7" s="66">
        <f>G6</f>
        <v>27000</v>
      </c>
      <c r="H7" s="77">
        <f t="shared" si="1"/>
        <v>30294000</v>
      </c>
      <c r="I7" s="78">
        <f t="shared" si="2"/>
        <v>32111640</v>
      </c>
      <c r="J7" s="79">
        <f t="shared" si="3"/>
        <v>80500</v>
      </c>
      <c r="K7" s="80">
        <f t="shared" si="4"/>
        <v>3702600</v>
      </c>
      <c r="L7" s="4"/>
      <c r="P7" s="2"/>
    </row>
    <row r="8" spans="1:21" ht="16.5" x14ac:dyDescent="0.3">
      <c r="A8" s="66">
        <v>7</v>
      </c>
      <c r="B8" s="5">
        <v>201</v>
      </c>
      <c r="C8" s="5">
        <v>2</v>
      </c>
      <c r="D8" s="5" t="s">
        <v>15</v>
      </c>
      <c r="E8" s="5">
        <v>1122</v>
      </c>
      <c r="F8" s="5">
        <f t="shared" si="0"/>
        <v>1234.2</v>
      </c>
      <c r="G8" s="66">
        <f>G7+80</f>
        <v>27080</v>
      </c>
      <c r="H8" s="77">
        <f t="shared" si="1"/>
        <v>30383760</v>
      </c>
      <c r="I8" s="78">
        <f t="shared" si="2"/>
        <v>32206785.600000001</v>
      </c>
      <c r="J8" s="79">
        <f t="shared" si="3"/>
        <v>80500</v>
      </c>
      <c r="K8" s="80">
        <f t="shared" si="4"/>
        <v>3702600</v>
      </c>
      <c r="L8" s="4"/>
      <c r="P8"/>
    </row>
    <row r="9" spans="1:21" ht="16.5" x14ac:dyDescent="0.3">
      <c r="A9" s="66">
        <v>8</v>
      </c>
      <c r="B9" s="5">
        <v>202</v>
      </c>
      <c r="C9" s="5">
        <v>2</v>
      </c>
      <c r="D9" s="5" t="s">
        <v>15</v>
      </c>
      <c r="E9" s="5">
        <v>1122</v>
      </c>
      <c r="F9" s="5">
        <f t="shared" si="0"/>
        <v>1234.2</v>
      </c>
      <c r="G9" s="66">
        <f t="shared" ref="G9:G29" si="5">G8</f>
        <v>27080</v>
      </c>
      <c r="H9" s="77">
        <f t="shared" si="1"/>
        <v>30383760</v>
      </c>
      <c r="I9" s="78">
        <f t="shared" si="2"/>
        <v>32206785.600000001</v>
      </c>
      <c r="J9" s="79">
        <f t="shared" si="3"/>
        <v>80500</v>
      </c>
      <c r="K9" s="80">
        <f t="shared" si="4"/>
        <v>3702600</v>
      </c>
      <c r="L9" s="4"/>
      <c r="M9" s="56"/>
      <c r="N9" s="31"/>
      <c r="P9"/>
      <c r="U9" s="7"/>
    </row>
    <row r="10" spans="1:21" ht="16.5" x14ac:dyDescent="0.3">
      <c r="A10" s="66">
        <v>9</v>
      </c>
      <c r="B10" s="5">
        <v>203</v>
      </c>
      <c r="C10" s="5">
        <v>2</v>
      </c>
      <c r="D10" s="5" t="s">
        <v>24</v>
      </c>
      <c r="E10" s="5">
        <v>624</v>
      </c>
      <c r="F10" s="5">
        <f t="shared" si="0"/>
        <v>686.40000000000009</v>
      </c>
      <c r="G10" s="66">
        <f>G9</f>
        <v>27080</v>
      </c>
      <c r="H10" s="77">
        <f t="shared" si="1"/>
        <v>16897920</v>
      </c>
      <c r="I10" s="78">
        <f t="shared" si="2"/>
        <v>17911795.199999999</v>
      </c>
      <c r="J10" s="79">
        <f t="shared" si="3"/>
        <v>45000</v>
      </c>
      <c r="K10" s="80">
        <f t="shared" si="4"/>
        <v>2059200.0000000002</v>
      </c>
      <c r="L10" s="4"/>
      <c r="M10" s="56"/>
      <c r="N10" s="31"/>
      <c r="P10"/>
      <c r="U10" s="7"/>
    </row>
    <row r="11" spans="1:21" ht="16.5" x14ac:dyDescent="0.3">
      <c r="A11" s="66">
        <v>10</v>
      </c>
      <c r="B11" s="5">
        <v>204</v>
      </c>
      <c r="C11" s="5">
        <v>2</v>
      </c>
      <c r="D11" s="5" t="s">
        <v>15</v>
      </c>
      <c r="E11" s="5">
        <v>1122</v>
      </c>
      <c r="F11" s="5">
        <f t="shared" si="0"/>
        <v>1234.2</v>
      </c>
      <c r="G11" s="66">
        <f>G10</f>
        <v>27080</v>
      </c>
      <c r="H11" s="77">
        <f t="shared" si="1"/>
        <v>30383760</v>
      </c>
      <c r="I11" s="78">
        <f t="shared" si="2"/>
        <v>32206785.600000001</v>
      </c>
      <c r="J11" s="79">
        <f t="shared" si="3"/>
        <v>80500</v>
      </c>
      <c r="K11" s="80">
        <f t="shared" si="4"/>
        <v>3702600</v>
      </c>
      <c r="L11" s="4"/>
      <c r="M11" s="56"/>
      <c r="N11" s="31"/>
      <c r="P11"/>
      <c r="U11" s="7"/>
    </row>
    <row r="12" spans="1:21" ht="16.5" x14ac:dyDescent="0.3">
      <c r="A12" s="66">
        <v>11</v>
      </c>
      <c r="B12" s="5">
        <v>301</v>
      </c>
      <c r="C12" s="5">
        <v>3</v>
      </c>
      <c r="D12" s="5" t="s">
        <v>15</v>
      </c>
      <c r="E12" s="5">
        <v>1122</v>
      </c>
      <c r="F12" s="5">
        <f t="shared" si="0"/>
        <v>1234.2</v>
      </c>
      <c r="G12" s="66">
        <f>G11+80</f>
        <v>27160</v>
      </c>
      <c r="H12" s="77">
        <f t="shared" si="1"/>
        <v>30473520</v>
      </c>
      <c r="I12" s="78">
        <f t="shared" si="2"/>
        <v>32301931.200000003</v>
      </c>
      <c r="J12" s="79">
        <f t="shared" si="3"/>
        <v>81000</v>
      </c>
      <c r="K12" s="80">
        <f t="shared" si="4"/>
        <v>3702600</v>
      </c>
      <c r="L12" s="4"/>
      <c r="N12" s="31"/>
      <c r="P12"/>
      <c r="U12" s="7"/>
    </row>
    <row r="13" spans="1:21" ht="16.5" x14ac:dyDescent="0.3">
      <c r="A13" s="66">
        <v>12</v>
      </c>
      <c r="B13" s="5">
        <v>302</v>
      </c>
      <c r="C13" s="5">
        <v>3</v>
      </c>
      <c r="D13" s="5" t="s">
        <v>15</v>
      </c>
      <c r="E13" s="5">
        <v>1122</v>
      </c>
      <c r="F13" s="5">
        <f t="shared" si="0"/>
        <v>1234.2</v>
      </c>
      <c r="G13" s="66">
        <f t="shared" si="5"/>
        <v>27160</v>
      </c>
      <c r="H13" s="77">
        <f t="shared" si="1"/>
        <v>30473520</v>
      </c>
      <c r="I13" s="78">
        <f t="shared" si="2"/>
        <v>32301931.200000003</v>
      </c>
      <c r="J13" s="79">
        <f t="shared" si="3"/>
        <v>81000</v>
      </c>
      <c r="K13" s="80">
        <f t="shared" si="4"/>
        <v>3702600</v>
      </c>
      <c r="L13" s="4"/>
      <c r="N13" s="31"/>
      <c r="P13"/>
      <c r="T13" s="28"/>
      <c r="U13" s="22"/>
    </row>
    <row r="14" spans="1:21" ht="16.5" x14ac:dyDescent="0.3">
      <c r="A14" s="66">
        <v>13</v>
      </c>
      <c r="B14" s="5">
        <v>303</v>
      </c>
      <c r="C14" s="5">
        <v>3</v>
      </c>
      <c r="D14" s="5" t="s">
        <v>24</v>
      </c>
      <c r="E14" s="5">
        <v>624</v>
      </c>
      <c r="F14" s="5">
        <f t="shared" si="0"/>
        <v>686.40000000000009</v>
      </c>
      <c r="G14" s="66">
        <f>G13</f>
        <v>27160</v>
      </c>
      <c r="H14" s="77">
        <f t="shared" si="1"/>
        <v>16947840</v>
      </c>
      <c r="I14" s="78">
        <f t="shared" si="2"/>
        <v>17964710.400000002</v>
      </c>
      <c r="J14" s="79">
        <f t="shared" si="3"/>
        <v>45000</v>
      </c>
      <c r="K14" s="80">
        <f t="shared" si="4"/>
        <v>2059200.0000000002</v>
      </c>
      <c r="L14" s="4"/>
      <c r="N14" s="31"/>
      <c r="P14"/>
      <c r="T14" s="28"/>
      <c r="U14" s="22"/>
    </row>
    <row r="15" spans="1:21" ht="16.5" x14ac:dyDescent="0.3">
      <c r="A15" s="66">
        <v>14</v>
      </c>
      <c r="B15" s="5">
        <v>304</v>
      </c>
      <c r="C15" s="5">
        <v>3</v>
      </c>
      <c r="D15" s="5" t="s">
        <v>15</v>
      </c>
      <c r="E15" s="5">
        <v>1122</v>
      </c>
      <c r="F15" s="5">
        <f t="shared" si="0"/>
        <v>1234.2</v>
      </c>
      <c r="G15" s="66">
        <f>G14</f>
        <v>27160</v>
      </c>
      <c r="H15" s="77">
        <f t="shared" si="1"/>
        <v>30473520</v>
      </c>
      <c r="I15" s="78">
        <f t="shared" si="2"/>
        <v>32301931.200000003</v>
      </c>
      <c r="J15" s="79">
        <f t="shared" si="3"/>
        <v>81000</v>
      </c>
      <c r="K15" s="80">
        <f t="shared" si="4"/>
        <v>3702600</v>
      </c>
      <c r="L15" s="4"/>
      <c r="N15" s="31"/>
      <c r="P15"/>
      <c r="T15" s="28"/>
      <c r="U15" s="22"/>
    </row>
    <row r="16" spans="1:21" ht="16.5" x14ac:dyDescent="0.3">
      <c r="A16" s="66">
        <v>15</v>
      </c>
      <c r="B16" s="5">
        <v>401</v>
      </c>
      <c r="C16" s="5">
        <v>4</v>
      </c>
      <c r="D16" s="5" t="s">
        <v>15</v>
      </c>
      <c r="E16" s="5">
        <v>1122</v>
      </c>
      <c r="F16" s="5">
        <f t="shared" si="0"/>
        <v>1234.2</v>
      </c>
      <c r="G16" s="66">
        <f>G15+80</f>
        <v>27240</v>
      </c>
      <c r="H16" s="77">
        <f t="shared" si="1"/>
        <v>30563280</v>
      </c>
      <c r="I16" s="78">
        <f t="shared" si="2"/>
        <v>32397076.800000001</v>
      </c>
      <c r="J16" s="79">
        <f t="shared" si="3"/>
        <v>81000</v>
      </c>
      <c r="K16" s="80">
        <f t="shared" si="4"/>
        <v>3702600</v>
      </c>
      <c r="L16" s="4"/>
      <c r="N16" s="31"/>
      <c r="P16"/>
      <c r="T16" s="28"/>
      <c r="U16" s="22"/>
    </row>
    <row r="17" spans="1:21" ht="16.5" x14ac:dyDescent="0.3">
      <c r="A17" s="66">
        <v>16</v>
      </c>
      <c r="B17" s="5">
        <v>402</v>
      </c>
      <c r="C17" s="5">
        <v>4</v>
      </c>
      <c r="D17" s="5" t="s">
        <v>15</v>
      </c>
      <c r="E17" s="5">
        <v>1122</v>
      </c>
      <c r="F17" s="5">
        <f t="shared" si="0"/>
        <v>1234.2</v>
      </c>
      <c r="G17" s="66">
        <f t="shared" si="5"/>
        <v>27240</v>
      </c>
      <c r="H17" s="77">
        <f t="shared" si="1"/>
        <v>30563280</v>
      </c>
      <c r="I17" s="78">
        <f t="shared" si="2"/>
        <v>32397076.800000001</v>
      </c>
      <c r="J17" s="79">
        <f t="shared" si="3"/>
        <v>81000</v>
      </c>
      <c r="K17" s="80">
        <f t="shared" si="4"/>
        <v>3702600</v>
      </c>
      <c r="L17" s="4"/>
      <c r="N17" s="31"/>
      <c r="P17"/>
      <c r="Q17" s="3"/>
    </row>
    <row r="18" spans="1:21" ht="16.5" x14ac:dyDescent="0.3">
      <c r="A18" s="66">
        <v>17</v>
      </c>
      <c r="B18" s="5">
        <v>403</v>
      </c>
      <c r="C18" s="5">
        <v>4</v>
      </c>
      <c r="D18" s="5" t="s">
        <v>24</v>
      </c>
      <c r="E18" s="5">
        <v>624</v>
      </c>
      <c r="F18" s="5">
        <f t="shared" si="0"/>
        <v>686.40000000000009</v>
      </c>
      <c r="G18" s="66">
        <f>G17</f>
        <v>27240</v>
      </c>
      <c r="H18" s="77">
        <f t="shared" si="1"/>
        <v>16997760</v>
      </c>
      <c r="I18" s="78">
        <f t="shared" si="2"/>
        <v>18017625.600000001</v>
      </c>
      <c r="J18" s="79">
        <f t="shared" si="3"/>
        <v>45000</v>
      </c>
      <c r="K18" s="80">
        <f t="shared" si="4"/>
        <v>2059200.0000000002</v>
      </c>
      <c r="L18" s="4"/>
      <c r="N18" s="31"/>
      <c r="P18"/>
      <c r="Q18" s="3"/>
    </row>
    <row r="19" spans="1:21" ht="16.5" x14ac:dyDescent="0.3">
      <c r="A19" s="66">
        <v>18</v>
      </c>
      <c r="B19" s="5">
        <v>404</v>
      </c>
      <c r="C19" s="5">
        <v>4</v>
      </c>
      <c r="D19" s="5" t="s">
        <v>15</v>
      </c>
      <c r="E19" s="5">
        <v>1122</v>
      </c>
      <c r="F19" s="5">
        <f t="shared" si="0"/>
        <v>1234.2</v>
      </c>
      <c r="G19" s="66">
        <f>G18</f>
        <v>27240</v>
      </c>
      <c r="H19" s="77">
        <f t="shared" si="1"/>
        <v>30563280</v>
      </c>
      <c r="I19" s="78">
        <f t="shared" si="2"/>
        <v>32397076.800000001</v>
      </c>
      <c r="J19" s="79">
        <f t="shared" si="3"/>
        <v>81000</v>
      </c>
      <c r="K19" s="80">
        <f t="shared" si="4"/>
        <v>3702600</v>
      </c>
      <c r="L19" s="4"/>
      <c r="N19" s="31"/>
      <c r="P19"/>
      <c r="Q19" s="3"/>
    </row>
    <row r="20" spans="1:21" ht="16.5" x14ac:dyDescent="0.3">
      <c r="A20" s="66">
        <v>19</v>
      </c>
      <c r="B20" s="5">
        <v>501</v>
      </c>
      <c r="C20" s="5">
        <v>5</v>
      </c>
      <c r="D20" s="5" t="s">
        <v>15</v>
      </c>
      <c r="E20" s="5">
        <v>1122</v>
      </c>
      <c r="F20" s="5">
        <f t="shared" si="0"/>
        <v>1234.2</v>
      </c>
      <c r="G20" s="66">
        <f>G19+80</f>
        <v>27320</v>
      </c>
      <c r="H20" s="77">
        <f t="shared" si="1"/>
        <v>30653040</v>
      </c>
      <c r="I20" s="78">
        <f t="shared" si="2"/>
        <v>32492222.400000002</v>
      </c>
      <c r="J20" s="79">
        <f t="shared" si="3"/>
        <v>81000</v>
      </c>
      <c r="K20" s="80">
        <f t="shared" si="4"/>
        <v>3702600</v>
      </c>
      <c r="L20" s="4"/>
      <c r="N20" s="31"/>
      <c r="P20"/>
      <c r="Q20" s="3"/>
    </row>
    <row r="21" spans="1:21" ht="16.5" x14ac:dyDescent="0.3">
      <c r="A21" s="66">
        <v>20</v>
      </c>
      <c r="B21" s="5">
        <v>502</v>
      </c>
      <c r="C21" s="5">
        <v>5</v>
      </c>
      <c r="D21" s="5" t="s">
        <v>15</v>
      </c>
      <c r="E21" s="5">
        <v>1122</v>
      </c>
      <c r="F21" s="5">
        <f t="shared" si="0"/>
        <v>1234.2</v>
      </c>
      <c r="G21" s="66">
        <f t="shared" si="5"/>
        <v>27320</v>
      </c>
      <c r="H21" s="77">
        <f t="shared" si="1"/>
        <v>30653040</v>
      </c>
      <c r="I21" s="78">
        <f t="shared" si="2"/>
        <v>32492222.400000002</v>
      </c>
      <c r="J21" s="79">
        <f t="shared" si="3"/>
        <v>81000</v>
      </c>
      <c r="K21" s="80">
        <f t="shared" si="4"/>
        <v>3702600</v>
      </c>
      <c r="L21" s="4"/>
      <c r="N21" s="31"/>
      <c r="P21" s="3"/>
      <c r="Q21" s="3"/>
      <c r="R21" s="3"/>
      <c r="S21" s="7"/>
    </row>
    <row r="22" spans="1:21" ht="16.5" x14ac:dyDescent="0.3">
      <c r="A22" s="66">
        <v>21</v>
      </c>
      <c r="B22" s="5">
        <v>503</v>
      </c>
      <c r="C22" s="5">
        <v>5</v>
      </c>
      <c r="D22" s="5" t="s">
        <v>24</v>
      </c>
      <c r="E22" s="5">
        <v>624</v>
      </c>
      <c r="F22" s="5">
        <f t="shared" si="0"/>
        <v>686.40000000000009</v>
      </c>
      <c r="G22" s="66">
        <f>G21</f>
        <v>27320</v>
      </c>
      <c r="H22" s="77">
        <f t="shared" si="1"/>
        <v>17047680</v>
      </c>
      <c r="I22" s="78">
        <f t="shared" si="2"/>
        <v>18070540.800000001</v>
      </c>
      <c r="J22" s="79">
        <f t="shared" si="3"/>
        <v>45000</v>
      </c>
      <c r="K22" s="80">
        <f t="shared" si="4"/>
        <v>2059200.0000000002</v>
      </c>
      <c r="L22" s="4"/>
      <c r="N22" s="31"/>
      <c r="P22" s="3"/>
      <c r="Q22" s="3"/>
      <c r="R22" s="3"/>
      <c r="S22" s="7"/>
    </row>
    <row r="23" spans="1:21" ht="17.25" thickBot="1" x14ac:dyDescent="0.35">
      <c r="A23" s="66">
        <v>22</v>
      </c>
      <c r="B23" s="5">
        <v>504</v>
      </c>
      <c r="C23" s="5">
        <v>5</v>
      </c>
      <c r="D23" s="5" t="s">
        <v>15</v>
      </c>
      <c r="E23" s="5">
        <v>1122</v>
      </c>
      <c r="F23" s="5">
        <f t="shared" si="0"/>
        <v>1234.2</v>
      </c>
      <c r="G23" s="66">
        <f>G22</f>
        <v>27320</v>
      </c>
      <c r="H23" s="77">
        <f t="shared" si="1"/>
        <v>30653040</v>
      </c>
      <c r="I23" s="78">
        <f t="shared" si="2"/>
        <v>32492222.400000002</v>
      </c>
      <c r="J23" s="79">
        <f t="shared" si="3"/>
        <v>81000</v>
      </c>
      <c r="K23" s="80">
        <f t="shared" si="4"/>
        <v>3702600</v>
      </c>
      <c r="L23" s="4"/>
      <c r="N23" s="31"/>
      <c r="P23" s="3"/>
      <c r="Q23" s="3"/>
      <c r="R23" s="3"/>
      <c r="S23" s="7"/>
    </row>
    <row r="24" spans="1:21" ht="17.25" thickBot="1" x14ac:dyDescent="0.35">
      <c r="A24" s="66">
        <v>23</v>
      </c>
      <c r="B24" s="5">
        <v>601</v>
      </c>
      <c r="C24" s="5">
        <v>6</v>
      </c>
      <c r="D24" s="5" t="s">
        <v>15</v>
      </c>
      <c r="E24" s="5">
        <v>1122</v>
      </c>
      <c r="F24" s="5">
        <f t="shared" si="0"/>
        <v>1234.2</v>
      </c>
      <c r="G24" s="66">
        <f>G23+80</f>
        <v>27400</v>
      </c>
      <c r="H24" s="77">
        <f t="shared" si="1"/>
        <v>30742800</v>
      </c>
      <c r="I24" s="78">
        <f t="shared" si="2"/>
        <v>32587368</v>
      </c>
      <c r="J24" s="79">
        <f t="shared" si="3"/>
        <v>81500</v>
      </c>
      <c r="K24" s="80">
        <f t="shared" si="4"/>
        <v>3702600</v>
      </c>
      <c r="L24" s="4"/>
      <c r="P24" s="24"/>
      <c r="Q24" s="3"/>
      <c r="R24" s="3"/>
      <c r="S24" s="7"/>
      <c r="U24" s="26"/>
    </row>
    <row r="25" spans="1:21" ht="17.25" thickBot="1" x14ac:dyDescent="0.35">
      <c r="A25" s="66">
        <v>24</v>
      </c>
      <c r="B25" s="5">
        <v>602</v>
      </c>
      <c r="C25" s="5">
        <v>6</v>
      </c>
      <c r="D25" s="5" t="s">
        <v>15</v>
      </c>
      <c r="E25" s="5">
        <v>1122</v>
      </c>
      <c r="F25" s="5">
        <f t="shared" si="0"/>
        <v>1234.2</v>
      </c>
      <c r="G25" s="66">
        <f t="shared" si="5"/>
        <v>27400</v>
      </c>
      <c r="H25" s="77">
        <f t="shared" si="1"/>
        <v>30742800</v>
      </c>
      <c r="I25" s="78">
        <f t="shared" si="2"/>
        <v>32587368</v>
      </c>
      <c r="J25" s="79">
        <f t="shared" si="3"/>
        <v>81500</v>
      </c>
      <c r="K25" s="80">
        <f t="shared" si="4"/>
        <v>3702600</v>
      </c>
      <c r="L25" s="4"/>
      <c r="N25" s="31"/>
      <c r="P25" s="24"/>
      <c r="Q25" s="3"/>
      <c r="R25" s="3"/>
      <c r="S25" s="7"/>
      <c r="U25" s="26"/>
    </row>
    <row r="26" spans="1:21" ht="17.25" thickBot="1" x14ac:dyDescent="0.35">
      <c r="A26" s="66">
        <v>25</v>
      </c>
      <c r="B26" s="5">
        <v>603</v>
      </c>
      <c r="C26" s="5">
        <v>6</v>
      </c>
      <c r="D26" s="5" t="s">
        <v>24</v>
      </c>
      <c r="E26" s="5">
        <v>624</v>
      </c>
      <c r="F26" s="5">
        <f t="shared" si="0"/>
        <v>686.40000000000009</v>
      </c>
      <c r="G26" s="66">
        <f>G25</f>
        <v>27400</v>
      </c>
      <c r="H26" s="77">
        <f t="shared" si="1"/>
        <v>17097600</v>
      </c>
      <c r="I26" s="78">
        <f t="shared" si="2"/>
        <v>18123456</v>
      </c>
      <c r="J26" s="79">
        <f t="shared" si="3"/>
        <v>45500</v>
      </c>
      <c r="K26" s="80">
        <f t="shared" si="4"/>
        <v>2059200.0000000002</v>
      </c>
      <c r="L26" s="4"/>
      <c r="N26" s="31"/>
      <c r="P26" s="24"/>
      <c r="Q26" s="3"/>
      <c r="R26" s="3"/>
      <c r="S26" s="7"/>
      <c r="U26" s="26"/>
    </row>
    <row r="27" spans="1:21" ht="17.25" thickBot="1" x14ac:dyDescent="0.35">
      <c r="A27" s="66">
        <v>26</v>
      </c>
      <c r="B27" s="5">
        <v>604</v>
      </c>
      <c r="C27" s="5">
        <v>6</v>
      </c>
      <c r="D27" s="5" t="s">
        <v>15</v>
      </c>
      <c r="E27" s="5">
        <v>1122</v>
      </c>
      <c r="F27" s="5">
        <f t="shared" si="0"/>
        <v>1234.2</v>
      </c>
      <c r="G27" s="66">
        <f>G26</f>
        <v>27400</v>
      </c>
      <c r="H27" s="77">
        <f t="shared" si="1"/>
        <v>30742800</v>
      </c>
      <c r="I27" s="78">
        <f t="shared" si="2"/>
        <v>32587368</v>
      </c>
      <c r="J27" s="79">
        <f t="shared" si="3"/>
        <v>81500</v>
      </c>
      <c r="K27" s="80">
        <f t="shared" si="4"/>
        <v>3702600</v>
      </c>
      <c r="L27" s="4"/>
      <c r="N27" s="31"/>
      <c r="P27" s="24"/>
      <c r="Q27" s="3"/>
      <c r="R27" s="3"/>
      <c r="S27" s="7"/>
      <c r="U27" s="26"/>
    </row>
    <row r="28" spans="1:21" ht="17.25" thickBot="1" x14ac:dyDescent="0.35">
      <c r="A28" s="66">
        <v>27</v>
      </c>
      <c r="B28" s="5">
        <v>701</v>
      </c>
      <c r="C28" s="5">
        <v>7</v>
      </c>
      <c r="D28" s="5" t="s">
        <v>15</v>
      </c>
      <c r="E28" s="5">
        <v>1122</v>
      </c>
      <c r="F28" s="5">
        <f t="shared" si="0"/>
        <v>1234.2</v>
      </c>
      <c r="G28" s="66">
        <f>G27+80</f>
        <v>27480</v>
      </c>
      <c r="H28" s="77">
        <f t="shared" si="1"/>
        <v>30832560</v>
      </c>
      <c r="I28" s="78">
        <f t="shared" si="2"/>
        <v>32682513.600000001</v>
      </c>
      <c r="J28" s="79">
        <f t="shared" si="3"/>
        <v>81500</v>
      </c>
      <c r="K28" s="80">
        <f t="shared" si="4"/>
        <v>3702600</v>
      </c>
      <c r="L28" s="4"/>
      <c r="N28" s="31"/>
      <c r="P28" s="24"/>
      <c r="Q28" s="3"/>
      <c r="R28" s="25"/>
      <c r="S28" s="27"/>
      <c r="U28" s="26"/>
    </row>
    <row r="29" spans="1:21" ht="16.5" x14ac:dyDescent="0.3">
      <c r="A29" s="66">
        <v>28</v>
      </c>
      <c r="B29" s="5">
        <v>702</v>
      </c>
      <c r="C29" s="5">
        <v>7</v>
      </c>
      <c r="D29" s="5" t="s">
        <v>15</v>
      </c>
      <c r="E29" s="5">
        <v>1122</v>
      </c>
      <c r="F29" s="5">
        <f t="shared" si="0"/>
        <v>1234.2</v>
      </c>
      <c r="G29" s="66">
        <f t="shared" si="5"/>
        <v>27480</v>
      </c>
      <c r="H29" s="77">
        <f t="shared" si="1"/>
        <v>30832560</v>
      </c>
      <c r="I29" s="78">
        <f t="shared" si="2"/>
        <v>32682513.600000001</v>
      </c>
      <c r="J29" s="79">
        <f t="shared" si="3"/>
        <v>81500</v>
      </c>
      <c r="K29" s="80">
        <f t="shared" si="4"/>
        <v>3702600</v>
      </c>
      <c r="L29" s="4"/>
      <c r="M29" s="30"/>
      <c r="N29" s="31"/>
      <c r="P29" s="3"/>
      <c r="Q29" s="3"/>
    </row>
    <row r="30" spans="1:21" ht="16.5" x14ac:dyDescent="0.3">
      <c r="A30" s="66">
        <v>29</v>
      </c>
      <c r="B30" s="5">
        <v>703</v>
      </c>
      <c r="C30" s="5">
        <v>7</v>
      </c>
      <c r="D30" s="5" t="s">
        <v>24</v>
      </c>
      <c r="E30" s="5">
        <v>624</v>
      </c>
      <c r="F30" s="5">
        <f t="shared" si="0"/>
        <v>686.40000000000009</v>
      </c>
      <c r="G30" s="66">
        <f>G29</f>
        <v>27480</v>
      </c>
      <c r="H30" s="77">
        <f t="shared" si="1"/>
        <v>17147520</v>
      </c>
      <c r="I30" s="78">
        <f t="shared" si="2"/>
        <v>18176371.199999999</v>
      </c>
      <c r="J30" s="79">
        <f t="shared" si="3"/>
        <v>45500</v>
      </c>
      <c r="K30" s="80">
        <f t="shared" si="4"/>
        <v>2059200.0000000002</v>
      </c>
      <c r="L30" s="4"/>
      <c r="M30" s="30"/>
      <c r="N30" s="31"/>
      <c r="P30" s="3"/>
      <c r="Q30" s="3"/>
    </row>
    <row r="31" spans="1:21" ht="16.5" x14ac:dyDescent="0.3">
      <c r="A31" s="66">
        <v>30</v>
      </c>
      <c r="B31" s="5">
        <v>704</v>
      </c>
      <c r="C31" s="5">
        <v>7</v>
      </c>
      <c r="D31" s="5" t="s">
        <v>15</v>
      </c>
      <c r="E31" s="5">
        <v>1122</v>
      </c>
      <c r="F31" s="5">
        <f t="shared" si="0"/>
        <v>1234.2</v>
      </c>
      <c r="G31" s="66">
        <f>G30</f>
        <v>27480</v>
      </c>
      <c r="H31" s="77">
        <f t="shared" si="1"/>
        <v>30832560</v>
      </c>
      <c r="I31" s="78">
        <f t="shared" si="2"/>
        <v>32682513.600000001</v>
      </c>
      <c r="J31" s="79">
        <f t="shared" si="3"/>
        <v>81500</v>
      </c>
      <c r="K31" s="80">
        <f t="shared" si="4"/>
        <v>3702600</v>
      </c>
      <c r="L31" s="4"/>
      <c r="M31" s="30"/>
      <c r="N31" s="31"/>
      <c r="P31" s="3"/>
      <c r="Q31" s="3"/>
    </row>
    <row r="32" spans="1:21" ht="16.5" x14ac:dyDescent="0.3">
      <c r="A32" s="66">
        <v>31</v>
      </c>
      <c r="B32" s="5">
        <v>801</v>
      </c>
      <c r="C32" s="5">
        <v>8</v>
      </c>
      <c r="D32" s="5" t="s">
        <v>15</v>
      </c>
      <c r="E32" s="5">
        <v>1122</v>
      </c>
      <c r="F32" s="5">
        <f t="shared" si="0"/>
        <v>1234.2</v>
      </c>
      <c r="G32" s="66">
        <f>G31+80</f>
        <v>27560</v>
      </c>
      <c r="H32" s="77">
        <f t="shared" si="1"/>
        <v>30922320</v>
      </c>
      <c r="I32" s="78">
        <f t="shared" si="2"/>
        <v>32777659.200000003</v>
      </c>
      <c r="J32" s="79">
        <f t="shared" si="3"/>
        <v>82000</v>
      </c>
      <c r="K32" s="80">
        <f t="shared" si="4"/>
        <v>3702600</v>
      </c>
      <c r="L32" s="4"/>
      <c r="M32" s="30"/>
      <c r="N32" s="31"/>
      <c r="P32" s="3"/>
      <c r="Q32" s="3"/>
    </row>
    <row r="33" spans="1:17" ht="16.5" x14ac:dyDescent="0.3">
      <c r="A33" s="66">
        <v>32</v>
      </c>
      <c r="B33" s="5">
        <v>802</v>
      </c>
      <c r="C33" s="5">
        <v>8</v>
      </c>
      <c r="D33" s="5" t="s">
        <v>15</v>
      </c>
      <c r="E33" s="5">
        <v>1122</v>
      </c>
      <c r="F33" s="5">
        <f t="shared" si="0"/>
        <v>1234.2</v>
      </c>
      <c r="G33" s="66">
        <f t="shared" ref="G33" si="6">G32</f>
        <v>27560</v>
      </c>
      <c r="H33" s="77">
        <f t="shared" si="1"/>
        <v>30922320</v>
      </c>
      <c r="I33" s="78">
        <f t="shared" si="2"/>
        <v>32777659.200000003</v>
      </c>
      <c r="J33" s="79">
        <f t="shared" si="3"/>
        <v>82000</v>
      </c>
      <c r="K33" s="80">
        <f t="shared" si="4"/>
        <v>3702600</v>
      </c>
      <c r="L33" s="4"/>
      <c r="M33" s="30"/>
      <c r="N33" s="31"/>
      <c r="P33" s="3"/>
      <c r="Q33" s="3"/>
    </row>
    <row r="34" spans="1:17" ht="16.5" x14ac:dyDescent="0.3">
      <c r="A34" s="66">
        <v>33</v>
      </c>
      <c r="B34" s="5">
        <v>803</v>
      </c>
      <c r="C34" s="5">
        <v>8</v>
      </c>
      <c r="D34" s="5" t="s">
        <v>24</v>
      </c>
      <c r="E34" s="5">
        <v>624</v>
      </c>
      <c r="F34" s="5">
        <f t="shared" si="0"/>
        <v>686.40000000000009</v>
      </c>
      <c r="G34" s="66">
        <f>G33</f>
        <v>27560</v>
      </c>
      <c r="H34" s="77">
        <f t="shared" si="1"/>
        <v>17197440</v>
      </c>
      <c r="I34" s="78">
        <f t="shared" si="2"/>
        <v>18229286.400000002</v>
      </c>
      <c r="J34" s="79">
        <f t="shared" si="3"/>
        <v>45500</v>
      </c>
      <c r="K34" s="80">
        <f t="shared" si="4"/>
        <v>2059200.0000000002</v>
      </c>
      <c r="L34" s="4"/>
      <c r="M34" s="30"/>
      <c r="N34" s="31"/>
      <c r="P34" s="3"/>
      <c r="Q34" s="3"/>
    </row>
    <row r="35" spans="1:17" ht="16.5" x14ac:dyDescent="0.3">
      <c r="A35" s="66">
        <v>34</v>
      </c>
      <c r="B35" s="5">
        <v>804</v>
      </c>
      <c r="C35" s="5">
        <v>8</v>
      </c>
      <c r="D35" s="5" t="s">
        <v>15</v>
      </c>
      <c r="E35" s="5">
        <v>1122</v>
      </c>
      <c r="F35" s="5">
        <f t="shared" si="0"/>
        <v>1234.2</v>
      </c>
      <c r="G35" s="66">
        <f>G34</f>
        <v>27560</v>
      </c>
      <c r="H35" s="77">
        <f t="shared" si="1"/>
        <v>30922320</v>
      </c>
      <c r="I35" s="78">
        <f t="shared" si="2"/>
        <v>32777659.200000003</v>
      </c>
      <c r="J35" s="79">
        <f t="shared" si="3"/>
        <v>82000</v>
      </c>
      <c r="K35" s="80">
        <f t="shared" si="4"/>
        <v>3702600</v>
      </c>
      <c r="L35" s="4"/>
      <c r="M35" s="30"/>
      <c r="N35" s="31"/>
      <c r="P35" s="3"/>
      <c r="Q35" s="3"/>
    </row>
    <row r="36" spans="1:17" ht="16.5" x14ac:dyDescent="0.3">
      <c r="A36" s="66">
        <v>35</v>
      </c>
      <c r="B36" s="5">
        <v>901</v>
      </c>
      <c r="C36" s="5">
        <v>9</v>
      </c>
      <c r="D36" s="5" t="s">
        <v>15</v>
      </c>
      <c r="E36" s="5">
        <v>1122</v>
      </c>
      <c r="F36" s="5">
        <f t="shared" si="0"/>
        <v>1234.2</v>
      </c>
      <c r="G36" s="66">
        <f>G35+80</f>
        <v>27640</v>
      </c>
      <c r="H36" s="77">
        <f t="shared" si="1"/>
        <v>31012080</v>
      </c>
      <c r="I36" s="78">
        <f t="shared" si="2"/>
        <v>32872804.800000001</v>
      </c>
      <c r="J36" s="79">
        <f t="shared" si="3"/>
        <v>82000</v>
      </c>
      <c r="K36" s="80">
        <f t="shared" si="4"/>
        <v>3702600</v>
      </c>
      <c r="L36" s="4"/>
      <c r="M36" s="30"/>
      <c r="N36" s="31"/>
      <c r="P36" s="3"/>
      <c r="Q36" s="3"/>
    </row>
    <row r="37" spans="1:17" ht="16.5" x14ac:dyDescent="0.3">
      <c r="A37" s="66">
        <v>36</v>
      </c>
      <c r="B37" s="5">
        <v>902</v>
      </c>
      <c r="C37" s="5">
        <v>9</v>
      </c>
      <c r="D37" s="5" t="s">
        <v>15</v>
      </c>
      <c r="E37" s="5">
        <v>1122</v>
      </c>
      <c r="F37" s="5">
        <f t="shared" si="0"/>
        <v>1234.2</v>
      </c>
      <c r="G37" s="66">
        <f t="shared" ref="G37" si="7">G36</f>
        <v>27640</v>
      </c>
      <c r="H37" s="77">
        <f t="shared" si="1"/>
        <v>31012080</v>
      </c>
      <c r="I37" s="78">
        <f t="shared" si="2"/>
        <v>32872804.800000001</v>
      </c>
      <c r="J37" s="79">
        <f t="shared" si="3"/>
        <v>82000</v>
      </c>
      <c r="K37" s="80">
        <f t="shared" si="4"/>
        <v>3702600</v>
      </c>
      <c r="L37" s="4"/>
      <c r="M37" s="30"/>
      <c r="N37" s="31"/>
      <c r="P37" s="3"/>
      <c r="Q37" s="3"/>
    </row>
    <row r="38" spans="1:17" ht="16.5" x14ac:dyDescent="0.3">
      <c r="A38" s="66">
        <v>37</v>
      </c>
      <c r="B38" s="5">
        <v>903</v>
      </c>
      <c r="C38" s="5">
        <v>9</v>
      </c>
      <c r="D38" s="5" t="s">
        <v>24</v>
      </c>
      <c r="E38" s="5">
        <v>624</v>
      </c>
      <c r="F38" s="5">
        <f t="shared" si="0"/>
        <v>686.40000000000009</v>
      </c>
      <c r="G38" s="66">
        <f>G37</f>
        <v>27640</v>
      </c>
      <c r="H38" s="77">
        <f t="shared" si="1"/>
        <v>17247360</v>
      </c>
      <c r="I38" s="78">
        <f t="shared" si="2"/>
        <v>18282201.600000001</v>
      </c>
      <c r="J38" s="79">
        <f t="shared" si="3"/>
        <v>45500</v>
      </c>
      <c r="K38" s="80">
        <f t="shared" si="4"/>
        <v>2059200.0000000002</v>
      </c>
      <c r="L38" s="4"/>
      <c r="M38" s="30"/>
      <c r="N38" s="31"/>
      <c r="P38" s="3"/>
      <c r="Q38" s="3"/>
    </row>
    <row r="39" spans="1:17" ht="16.5" x14ac:dyDescent="0.3">
      <c r="A39" s="66">
        <v>38</v>
      </c>
      <c r="B39" s="5">
        <v>904</v>
      </c>
      <c r="C39" s="5">
        <v>9</v>
      </c>
      <c r="D39" s="5" t="s">
        <v>15</v>
      </c>
      <c r="E39" s="5">
        <v>1122</v>
      </c>
      <c r="F39" s="5">
        <f t="shared" si="0"/>
        <v>1234.2</v>
      </c>
      <c r="G39" s="66">
        <f>G38</f>
        <v>27640</v>
      </c>
      <c r="H39" s="77">
        <f t="shared" si="1"/>
        <v>31012080</v>
      </c>
      <c r="I39" s="78">
        <f t="shared" si="2"/>
        <v>32872804.800000001</v>
      </c>
      <c r="J39" s="79">
        <f t="shared" si="3"/>
        <v>82000</v>
      </c>
      <c r="K39" s="80">
        <f t="shared" si="4"/>
        <v>3702600</v>
      </c>
      <c r="L39" s="4"/>
      <c r="M39" s="30"/>
      <c r="N39" s="31"/>
      <c r="P39" s="3"/>
      <c r="Q39" s="3"/>
    </row>
    <row r="40" spans="1:17" ht="16.5" x14ac:dyDescent="0.3">
      <c r="A40" s="66">
        <v>39</v>
      </c>
      <c r="B40" s="5">
        <v>1001</v>
      </c>
      <c r="C40" s="5">
        <v>10</v>
      </c>
      <c r="D40" s="5" t="s">
        <v>15</v>
      </c>
      <c r="E40" s="5">
        <v>1122</v>
      </c>
      <c r="F40" s="5">
        <f t="shared" si="0"/>
        <v>1234.2</v>
      </c>
      <c r="G40" s="66">
        <f>G39+80</f>
        <v>27720</v>
      </c>
      <c r="H40" s="77">
        <f t="shared" si="1"/>
        <v>31101840</v>
      </c>
      <c r="I40" s="78">
        <f t="shared" si="2"/>
        <v>32967950.400000002</v>
      </c>
      <c r="J40" s="79">
        <f t="shared" si="3"/>
        <v>82500</v>
      </c>
      <c r="K40" s="80">
        <f t="shared" si="4"/>
        <v>3702600</v>
      </c>
      <c r="L40" s="4"/>
      <c r="M40" s="30"/>
      <c r="N40" s="31"/>
      <c r="P40" s="3"/>
      <c r="Q40" s="3"/>
    </row>
    <row r="41" spans="1:17" ht="16.5" x14ac:dyDescent="0.3">
      <c r="A41" s="66">
        <v>40</v>
      </c>
      <c r="B41" s="5">
        <v>1002</v>
      </c>
      <c r="C41" s="5">
        <v>10</v>
      </c>
      <c r="D41" s="5" t="s">
        <v>15</v>
      </c>
      <c r="E41" s="5">
        <v>1122</v>
      </c>
      <c r="F41" s="5">
        <f t="shared" si="0"/>
        <v>1234.2</v>
      </c>
      <c r="G41" s="66">
        <f t="shared" ref="G41" si="8">G40</f>
        <v>27720</v>
      </c>
      <c r="H41" s="77">
        <f t="shared" si="1"/>
        <v>31101840</v>
      </c>
      <c r="I41" s="78">
        <f t="shared" si="2"/>
        <v>32967950.400000002</v>
      </c>
      <c r="J41" s="79">
        <f t="shared" si="3"/>
        <v>82500</v>
      </c>
      <c r="K41" s="80">
        <f t="shared" si="4"/>
        <v>3702600</v>
      </c>
      <c r="L41" s="4"/>
      <c r="M41" s="30"/>
      <c r="N41" s="31"/>
      <c r="P41" s="3"/>
      <c r="Q41" s="3"/>
    </row>
    <row r="42" spans="1:17" ht="16.5" x14ac:dyDescent="0.3">
      <c r="A42" s="66">
        <v>41</v>
      </c>
      <c r="B42" s="5">
        <v>1003</v>
      </c>
      <c r="C42" s="5">
        <v>10</v>
      </c>
      <c r="D42" s="5" t="s">
        <v>24</v>
      </c>
      <c r="E42" s="5">
        <v>624</v>
      </c>
      <c r="F42" s="5">
        <f t="shared" si="0"/>
        <v>686.40000000000009</v>
      </c>
      <c r="G42" s="66">
        <f>G41</f>
        <v>27720</v>
      </c>
      <c r="H42" s="77">
        <f t="shared" si="1"/>
        <v>17297280</v>
      </c>
      <c r="I42" s="78">
        <f t="shared" si="2"/>
        <v>18335116.800000001</v>
      </c>
      <c r="J42" s="79">
        <f t="shared" si="3"/>
        <v>46000</v>
      </c>
      <c r="K42" s="80">
        <f t="shared" si="4"/>
        <v>2059200.0000000002</v>
      </c>
      <c r="L42" s="4"/>
      <c r="M42" s="30"/>
      <c r="N42" s="31"/>
      <c r="P42" s="3"/>
      <c r="Q42" s="3"/>
    </row>
    <row r="43" spans="1:17" ht="16.5" x14ac:dyDescent="0.3">
      <c r="A43" s="66">
        <v>42</v>
      </c>
      <c r="B43" s="5">
        <v>1004</v>
      </c>
      <c r="C43" s="5">
        <v>10</v>
      </c>
      <c r="D43" s="5" t="s">
        <v>15</v>
      </c>
      <c r="E43" s="5">
        <v>1122</v>
      </c>
      <c r="F43" s="5">
        <f t="shared" si="0"/>
        <v>1234.2</v>
      </c>
      <c r="G43" s="66">
        <f>G42</f>
        <v>27720</v>
      </c>
      <c r="H43" s="77">
        <f t="shared" si="1"/>
        <v>31101840</v>
      </c>
      <c r="I43" s="78">
        <f t="shared" si="2"/>
        <v>32967950.400000002</v>
      </c>
      <c r="J43" s="79">
        <f t="shared" si="3"/>
        <v>82500</v>
      </c>
      <c r="K43" s="80">
        <f t="shared" si="4"/>
        <v>3702600</v>
      </c>
      <c r="L43" s="4"/>
      <c r="M43" s="30"/>
      <c r="N43" s="31"/>
      <c r="P43" s="3"/>
      <c r="Q43" s="3"/>
    </row>
    <row r="44" spans="1:17" ht="16.5" x14ac:dyDescent="0.3">
      <c r="A44" s="66">
        <v>43</v>
      </c>
      <c r="B44" s="5">
        <v>1101</v>
      </c>
      <c r="C44" s="5">
        <v>11</v>
      </c>
      <c r="D44" s="5" t="s">
        <v>15</v>
      </c>
      <c r="E44" s="5">
        <v>1122</v>
      </c>
      <c r="F44" s="5">
        <f t="shared" si="0"/>
        <v>1234.2</v>
      </c>
      <c r="G44" s="66">
        <f>G43+80</f>
        <v>27800</v>
      </c>
      <c r="H44" s="77">
        <f t="shared" si="1"/>
        <v>31191600</v>
      </c>
      <c r="I44" s="78">
        <f t="shared" si="2"/>
        <v>33063096</v>
      </c>
      <c r="J44" s="79">
        <f t="shared" si="3"/>
        <v>82500</v>
      </c>
      <c r="K44" s="80">
        <f t="shared" si="4"/>
        <v>3702600</v>
      </c>
      <c r="L44" s="4"/>
      <c r="M44" s="30"/>
      <c r="N44" s="31"/>
      <c r="P44" s="3"/>
      <c r="Q44" s="3"/>
    </row>
    <row r="45" spans="1:17" ht="16.5" x14ac:dyDescent="0.3">
      <c r="A45" s="66">
        <v>44</v>
      </c>
      <c r="B45" s="5">
        <v>1102</v>
      </c>
      <c r="C45" s="5">
        <v>11</v>
      </c>
      <c r="D45" s="5" t="s">
        <v>15</v>
      </c>
      <c r="E45" s="5">
        <v>1122</v>
      </c>
      <c r="F45" s="5">
        <f t="shared" si="0"/>
        <v>1234.2</v>
      </c>
      <c r="G45" s="66">
        <f t="shared" ref="G45" si="9">G44</f>
        <v>27800</v>
      </c>
      <c r="H45" s="77">
        <f t="shared" si="1"/>
        <v>31191600</v>
      </c>
      <c r="I45" s="78">
        <f t="shared" si="2"/>
        <v>33063096</v>
      </c>
      <c r="J45" s="79">
        <f t="shared" si="3"/>
        <v>82500</v>
      </c>
      <c r="K45" s="80">
        <f t="shared" si="4"/>
        <v>3702600</v>
      </c>
      <c r="L45" s="4"/>
      <c r="M45" s="30"/>
      <c r="N45" s="31"/>
      <c r="P45" s="3"/>
      <c r="Q45" s="3"/>
    </row>
    <row r="46" spans="1:17" ht="16.5" x14ac:dyDescent="0.3">
      <c r="A46" s="66">
        <v>45</v>
      </c>
      <c r="B46" s="5">
        <v>1103</v>
      </c>
      <c r="C46" s="5">
        <v>11</v>
      </c>
      <c r="D46" s="5" t="s">
        <v>24</v>
      </c>
      <c r="E46" s="5">
        <v>624</v>
      </c>
      <c r="F46" s="5">
        <f t="shared" si="0"/>
        <v>686.40000000000009</v>
      </c>
      <c r="G46" s="66">
        <f>G45</f>
        <v>27800</v>
      </c>
      <c r="H46" s="77">
        <f t="shared" si="1"/>
        <v>17347200</v>
      </c>
      <c r="I46" s="78">
        <f t="shared" si="2"/>
        <v>18388032</v>
      </c>
      <c r="J46" s="79">
        <f t="shared" si="3"/>
        <v>46000</v>
      </c>
      <c r="K46" s="80">
        <f t="shared" si="4"/>
        <v>2059200.0000000002</v>
      </c>
      <c r="L46" s="4"/>
      <c r="M46" s="30"/>
      <c r="N46" s="31"/>
      <c r="P46" s="3"/>
      <c r="Q46" s="3"/>
    </row>
    <row r="47" spans="1:17" ht="16.5" x14ac:dyDescent="0.3">
      <c r="A47" s="66">
        <v>46</v>
      </c>
      <c r="B47" s="5">
        <v>1104</v>
      </c>
      <c r="C47" s="5">
        <v>11</v>
      </c>
      <c r="D47" s="5" t="s">
        <v>15</v>
      </c>
      <c r="E47" s="5">
        <v>1122</v>
      </c>
      <c r="F47" s="5">
        <f t="shared" si="0"/>
        <v>1234.2</v>
      </c>
      <c r="G47" s="66">
        <f>G46</f>
        <v>27800</v>
      </c>
      <c r="H47" s="77">
        <f t="shared" si="1"/>
        <v>31191600</v>
      </c>
      <c r="I47" s="78">
        <f t="shared" si="2"/>
        <v>33063096</v>
      </c>
      <c r="J47" s="79">
        <f t="shared" si="3"/>
        <v>82500</v>
      </c>
      <c r="K47" s="80">
        <f t="shared" si="4"/>
        <v>3702600</v>
      </c>
      <c r="L47" s="4"/>
      <c r="M47" s="30"/>
      <c r="N47" s="31"/>
      <c r="P47" s="3"/>
      <c r="Q47" s="3"/>
    </row>
    <row r="48" spans="1:17" ht="16.5" x14ac:dyDescent="0.3">
      <c r="A48" s="66">
        <v>47</v>
      </c>
      <c r="B48" s="5">
        <v>1201</v>
      </c>
      <c r="C48" s="5">
        <v>12</v>
      </c>
      <c r="D48" s="5" t="s">
        <v>15</v>
      </c>
      <c r="E48" s="5">
        <v>1122</v>
      </c>
      <c r="F48" s="5">
        <f t="shared" si="0"/>
        <v>1234.2</v>
      </c>
      <c r="G48" s="66">
        <f>G47+80</f>
        <v>27880</v>
      </c>
      <c r="H48" s="77">
        <f t="shared" si="1"/>
        <v>31281360</v>
      </c>
      <c r="I48" s="78">
        <f t="shared" si="2"/>
        <v>33158241.600000001</v>
      </c>
      <c r="J48" s="79">
        <f t="shared" si="3"/>
        <v>83000</v>
      </c>
      <c r="K48" s="80">
        <f t="shared" si="4"/>
        <v>3702600</v>
      </c>
      <c r="L48" s="4"/>
      <c r="M48" s="30"/>
      <c r="N48" s="31"/>
      <c r="P48" s="3"/>
      <c r="Q48" s="3"/>
    </row>
    <row r="49" spans="1:27" ht="16.5" x14ac:dyDescent="0.3">
      <c r="A49" s="66">
        <v>48</v>
      </c>
      <c r="B49" s="5">
        <v>1202</v>
      </c>
      <c r="C49" s="5">
        <v>12</v>
      </c>
      <c r="D49" s="5" t="s">
        <v>15</v>
      </c>
      <c r="E49" s="5">
        <v>1122</v>
      </c>
      <c r="F49" s="5">
        <f t="shared" si="0"/>
        <v>1234.2</v>
      </c>
      <c r="G49" s="66">
        <f t="shared" ref="G49" si="10">G48</f>
        <v>27880</v>
      </c>
      <c r="H49" s="77">
        <f t="shared" si="1"/>
        <v>31281360</v>
      </c>
      <c r="I49" s="78">
        <f t="shared" si="2"/>
        <v>33158241.600000001</v>
      </c>
      <c r="J49" s="79">
        <f t="shared" si="3"/>
        <v>83000</v>
      </c>
      <c r="K49" s="80">
        <f t="shared" si="4"/>
        <v>3702600</v>
      </c>
      <c r="L49" s="4"/>
      <c r="M49" s="30"/>
      <c r="N49" s="31"/>
      <c r="P49" s="3"/>
      <c r="Q49" s="3"/>
    </row>
    <row r="50" spans="1:27" ht="16.5" x14ac:dyDescent="0.3">
      <c r="A50" s="66">
        <v>49</v>
      </c>
      <c r="B50" s="5">
        <v>1203</v>
      </c>
      <c r="C50" s="5">
        <v>12</v>
      </c>
      <c r="D50" s="5" t="s">
        <v>24</v>
      </c>
      <c r="E50" s="5">
        <v>624</v>
      </c>
      <c r="F50" s="5">
        <f t="shared" si="0"/>
        <v>686.40000000000009</v>
      </c>
      <c r="G50" s="66">
        <f>G49</f>
        <v>27880</v>
      </c>
      <c r="H50" s="77">
        <f t="shared" si="1"/>
        <v>17397120</v>
      </c>
      <c r="I50" s="78">
        <f t="shared" si="2"/>
        <v>18440947.199999999</v>
      </c>
      <c r="J50" s="79">
        <f t="shared" si="3"/>
        <v>46000</v>
      </c>
      <c r="K50" s="80">
        <f t="shared" si="4"/>
        <v>2059200.0000000002</v>
      </c>
      <c r="L50" s="4"/>
      <c r="M50" s="30"/>
      <c r="N50" s="31"/>
      <c r="P50" s="3"/>
      <c r="Q50" s="3"/>
    </row>
    <row r="51" spans="1:27" ht="16.5" x14ac:dyDescent="0.3">
      <c r="A51" s="66">
        <v>50</v>
      </c>
      <c r="B51" s="5">
        <v>1204</v>
      </c>
      <c r="C51" s="5">
        <v>12</v>
      </c>
      <c r="D51" s="5" t="s">
        <v>15</v>
      </c>
      <c r="E51" s="5">
        <v>1122</v>
      </c>
      <c r="F51" s="5">
        <f t="shared" si="0"/>
        <v>1234.2</v>
      </c>
      <c r="G51" s="66">
        <f>G50</f>
        <v>27880</v>
      </c>
      <c r="H51" s="77">
        <f t="shared" si="1"/>
        <v>31281360</v>
      </c>
      <c r="I51" s="78">
        <f t="shared" si="2"/>
        <v>33158241.600000001</v>
      </c>
      <c r="J51" s="79">
        <f t="shared" si="3"/>
        <v>83000</v>
      </c>
      <c r="K51" s="80">
        <f t="shared" si="4"/>
        <v>3702600</v>
      </c>
      <c r="L51" s="4"/>
      <c r="M51" s="30"/>
      <c r="N51" s="31"/>
      <c r="P51" s="3"/>
      <c r="Q51" s="3"/>
    </row>
    <row r="52" spans="1:27" ht="16.5" x14ac:dyDescent="0.3">
      <c r="A52" s="66">
        <v>51</v>
      </c>
      <c r="B52" s="5">
        <v>1301</v>
      </c>
      <c r="C52" s="5">
        <v>13</v>
      </c>
      <c r="D52" s="5" t="s">
        <v>15</v>
      </c>
      <c r="E52" s="5">
        <v>1122</v>
      </c>
      <c r="F52" s="5">
        <f t="shared" si="0"/>
        <v>1234.2</v>
      </c>
      <c r="G52" s="66">
        <f>G51+80</f>
        <v>27960</v>
      </c>
      <c r="H52" s="77">
        <f t="shared" si="1"/>
        <v>31371120</v>
      </c>
      <c r="I52" s="78">
        <f t="shared" si="2"/>
        <v>33253387.200000003</v>
      </c>
      <c r="J52" s="79">
        <f t="shared" si="3"/>
        <v>83000</v>
      </c>
      <c r="K52" s="80">
        <f t="shared" si="4"/>
        <v>3702600</v>
      </c>
      <c r="L52" s="4"/>
      <c r="M52" s="30"/>
      <c r="N52" s="31"/>
      <c r="P52" s="3"/>
      <c r="Q52" s="3"/>
    </row>
    <row r="53" spans="1:27" ht="16.5" x14ac:dyDescent="0.3">
      <c r="A53" s="66">
        <v>52</v>
      </c>
      <c r="B53" s="5">
        <v>1302</v>
      </c>
      <c r="C53" s="5">
        <v>13</v>
      </c>
      <c r="D53" s="5" t="s">
        <v>15</v>
      </c>
      <c r="E53" s="5">
        <v>1122</v>
      </c>
      <c r="F53" s="5">
        <f t="shared" si="0"/>
        <v>1234.2</v>
      </c>
      <c r="G53" s="66">
        <f t="shared" ref="G53" si="11">G52</f>
        <v>27960</v>
      </c>
      <c r="H53" s="77">
        <f t="shared" si="1"/>
        <v>31371120</v>
      </c>
      <c r="I53" s="78">
        <f t="shared" si="2"/>
        <v>33253387.200000003</v>
      </c>
      <c r="J53" s="79">
        <f t="shared" si="3"/>
        <v>83000</v>
      </c>
      <c r="K53" s="80">
        <f t="shared" si="4"/>
        <v>3702600</v>
      </c>
      <c r="L53" s="4"/>
      <c r="M53" s="30"/>
      <c r="N53" s="31"/>
      <c r="P53" s="3"/>
      <c r="Q53" s="3"/>
    </row>
    <row r="54" spans="1:27" ht="16.5" x14ac:dyDescent="0.3">
      <c r="A54" s="66">
        <v>53</v>
      </c>
      <c r="B54" s="5">
        <v>1303</v>
      </c>
      <c r="C54" s="5">
        <v>13</v>
      </c>
      <c r="D54" s="5" t="s">
        <v>24</v>
      </c>
      <c r="E54" s="5">
        <v>624</v>
      </c>
      <c r="F54" s="5">
        <f t="shared" si="0"/>
        <v>686.40000000000009</v>
      </c>
      <c r="G54" s="66">
        <f>G53</f>
        <v>27960</v>
      </c>
      <c r="H54" s="77">
        <f t="shared" si="1"/>
        <v>17447040</v>
      </c>
      <c r="I54" s="78">
        <f t="shared" si="2"/>
        <v>18493862.400000002</v>
      </c>
      <c r="J54" s="79">
        <f t="shared" si="3"/>
        <v>46000</v>
      </c>
      <c r="K54" s="80">
        <f t="shared" si="4"/>
        <v>2059200.0000000002</v>
      </c>
      <c r="L54" s="4"/>
      <c r="M54" s="30"/>
      <c r="N54" s="31"/>
      <c r="P54" s="3"/>
      <c r="Q54" s="3"/>
    </row>
    <row r="55" spans="1:27" ht="16.5" x14ac:dyDescent="0.3">
      <c r="A55" s="66">
        <v>54</v>
      </c>
      <c r="B55" s="5">
        <v>1304</v>
      </c>
      <c r="C55" s="5">
        <v>13</v>
      </c>
      <c r="D55" s="5" t="s">
        <v>15</v>
      </c>
      <c r="E55" s="5">
        <v>1122</v>
      </c>
      <c r="F55" s="5">
        <f t="shared" si="0"/>
        <v>1234.2</v>
      </c>
      <c r="G55" s="66">
        <f>G54</f>
        <v>27960</v>
      </c>
      <c r="H55" s="77">
        <f t="shared" si="1"/>
        <v>31371120</v>
      </c>
      <c r="I55" s="78">
        <f t="shared" si="2"/>
        <v>33253387.200000003</v>
      </c>
      <c r="J55" s="79">
        <f t="shared" si="3"/>
        <v>83000</v>
      </c>
      <c r="K55" s="80">
        <f t="shared" si="4"/>
        <v>3702600</v>
      </c>
      <c r="L55" s="4"/>
      <c r="M55" s="30"/>
      <c r="N55" s="31"/>
      <c r="P55" s="3"/>
      <c r="Q55" s="3"/>
    </row>
    <row r="56" spans="1:27" ht="16.5" x14ac:dyDescent="0.3">
      <c r="A56" s="66">
        <v>55</v>
      </c>
      <c r="B56" s="5">
        <v>1401</v>
      </c>
      <c r="C56" s="5">
        <v>14</v>
      </c>
      <c r="D56" s="5" t="s">
        <v>15</v>
      </c>
      <c r="E56" s="5">
        <v>1122</v>
      </c>
      <c r="F56" s="5">
        <f t="shared" si="0"/>
        <v>1234.2</v>
      </c>
      <c r="G56" s="66">
        <f>G55+80</f>
        <v>28040</v>
      </c>
      <c r="H56" s="77">
        <f t="shared" si="1"/>
        <v>31460880</v>
      </c>
      <c r="I56" s="78">
        <f t="shared" si="2"/>
        <v>33348532.800000001</v>
      </c>
      <c r="J56" s="79">
        <f t="shared" si="3"/>
        <v>83500</v>
      </c>
      <c r="K56" s="80">
        <f t="shared" si="4"/>
        <v>3702600</v>
      </c>
      <c r="L56" s="4"/>
      <c r="M56" s="30"/>
      <c r="N56" s="31"/>
      <c r="P56" s="3"/>
      <c r="Q56" s="3"/>
    </row>
    <row r="57" spans="1:27" ht="16.5" x14ac:dyDescent="0.3">
      <c r="A57" s="66">
        <v>56</v>
      </c>
      <c r="B57" s="5">
        <v>1402</v>
      </c>
      <c r="C57" s="5">
        <v>14</v>
      </c>
      <c r="D57" s="5" t="s">
        <v>15</v>
      </c>
      <c r="E57" s="5">
        <v>1122</v>
      </c>
      <c r="F57" s="5">
        <f t="shared" si="0"/>
        <v>1234.2</v>
      </c>
      <c r="G57" s="66">
        <f t="shared" ref="G57" si="12">G56</f>
        <v>28040</v>
      </c>
      <c r="H57" s="77">
        <f t="shared" si="1"/>
        <v>31460880</v>
      </c>
      <c r="I57" s="78">
        <f t="shared" si="2"/>
        <v>33348532.800000001</v>
      </c>
      <c r="J57" s="79">
        <f t="shared" si="3"/>
        <v>83500</v>
      </c>
      <c r="K57" s="80">
        <f t="shared" si="4"/>
        <v>3702600</v>
      </c>
      <c r="L57" s="4"/>
      <c r="M57" s="30"/>
      <c r="N57" s="31"/>
      <c r="P57" s="3"/>
      <c r="Q57" s="3"/>
    </row>
    <row r="58" spans="1:27" ht="16.5" x14ac:dyDescent="0.3">
      <c r="A58" s="66">
        <v>57</v>
      </c>
      <c r="B58" s="5">
        <v>1403</v>
      </c>
      <c r="C58" s="5">
        <v>14</v>
      </c>
      <c r="D58" s="5" t="s">
        <v>24</v>
      </c>
      <c r="E58" s="5">
        <v>624</v>
      </c>
      <c r="F58" s="5">
        <f t="shared" si="0"/>
        <v>686.40000000000009</v>
      </c>
      <c r="G58" s="66">
        <f>G57</f>
        <v>28040</v>
      </c>
      <c r="H58" s="77">
        <f t="shared" si="1"/>
        <v>17496960</v>
      </c>
      <c r="I58" s="78">
        <f t="shared" si="2"/>
        <v>18546777.600000001</v>
      </c>
      <c r="J58" s="79">
        <f t="shared" si="3"/>
        <v>46500</v>
      </c>
      <c r="K58" s="80">
        <f t="shared" si="4"/>
        <v>2059200.0000000002</v>
      </c>
      <c r="L58" s="4"/>
      <c r="M58" s="30"/>
      <c r="N58" s="31"/>
      <c r="P58" s="3"/>
      <c r="Q58" s="3"/>
    </row>
    <row r="59" spans="1:27" ht="16.5" x14ac:dyDescent="0.3">
      <c r="A59" s="66">
        <v>58</v>
      </c>
      <c r="B59" s="5">
        <v>1404</v>
      </c>
      <c r="C59" s="5">
        <v>14</v>
      </c>
      <c r="D59" s="5" t="s">
        <v>15</v>
      </c>
      <c r="E59" s="5">
        <v>1122</v>
      </c>
      <c r="F59" s="5">
        <f t="shared" si="0"/>
        <v>1234.2</v>
      </c>
      <c r="G59" s="66">
        <f>G58</f>
        <v>28040</v>
      </c>
      <c r="H59" s="77">
        <f t="shared" si="1"/>
        <v>31460880</v>
      </c>
      <c r="I59" s="78">
        <f t="shared" si="2"/>
        <v>33348532.800000001</v>
      </c>
      <c r="J59" s="79">
        <f t="shared" si="3"/>
        <v>83500</v>
      </c>
      <c r="K59" s="80">
        <f t="shared" si="4"/>
        <v>3702600</v>
      </c>
      <c r="L59" s="4"/>
      <c r="M59" s="30"/>
      <c r="N59" s="31"/>
      <c r="P59" s="3"/>
      <c r="Q59" s="3"/>
    </row>
    <row r="60" spans="1:27" ht="16.5" x14ac:dyDescent="0.3">
      <c r="A60" s="66">
        <v>59</v>
      </c>
      <c r="B60" s="5">
        <v>1501</v>
      </c>
      <c r="C60" s="5">
        <v>15</v>
      </c>
      <c r="D60" s="5" t="s">
        <v>15</v>
      </c>
      <c r="E60" s="5">
        <v>1122</v>
      </c>
      <c r="F60" s="5">
        <f t="shared" si="0"/>
        <v>1234.2</v>
      </c>
      <c r="G60" s="66">
        <f>G59+80</f>
        <v>28120</v>
      </c>
      <c r="H60" s="77">
        <f t="shared" si="1"/>
        <v>31550640</v>
      </c>
      <c r="I60" s="78">
        <f t="shared" si="2"/>
        <v>33443678.400000002</v>
      </c>
      <c r="J60" s="79">
        <f t="shared" si="3"/>
        <v>83500</v>
      </c>
      <c r="K60" s="80">
        <f t="shared" si="4"/>
        <v>3702600</v>
      </c>
      <c r="L60" s="4"/>
      <c r="M60" s="30"/>
      <c r="N60" s="31"/>
      <c r="P60" s="3"/>
      <c r="Q60" s="3"/>
    </row>
    <row r="61" spans="1:27" ht="16.5" x14ac:dyDescent="0.3">
      <c r="A61" s="66">
        <v>60</v>
      </c>
      <c r="B61" s="5">
        <v>1502</v>
      </c>
      <c r="C61" s="5">
        <v>15</v>
      </c>
      <c r="D61" s="5" t="s">
        <v>15</v>
      </c>
      <c r="E61" s="5">
        <v>1122</v>
      </c>
      <c r="F61" s="5">
        <f t="shared" si="0"/>
        <v>1234.2</v>
      </c>
      <c r="G61" s="66">
        <f t="shared" ref="G61" si="13">G60</f>
        <v>28120</v>
      </c>
      <c r="H61" s="77">
        <f t="shared" si="1"/>
        <v>31550640</v>
      </c>
      <c r="I61" s="78">
        <f t="shared" si="2"/>
        <v>33443678.400000002</v>
      </c>
      <c r="J61" s="79">
        <f t="shared" si="3"/>
        <v>83500</v>
      </c>
      <c r="K61" s="80">
        <f t="shared" si="4"/>
        <v>3702600</v>
      </c>
      <c r="L61" s="4"/>
      <c r="M61" s="30"/>
      <c r="N61" s="31"/>
      <c r="P61" s="3"/>
      <c r="Q61" s="3"/>
    </row>
    <row r="62" spans="1:27" ht="16.5" x14ac:dyDescent="0.3">
      <c r="A62" s="66">
        <v>61</v>
      </c>
      <c r="B62" s="5">
        <v>1503</v>
      </c>
      <c r="C62" s="5">
        <v>15</v>
      </c>
      <c r="D62" s="5" t="s">
        <v>24</v>
      </c>
      <c r="E62" s="5">
        <v>624</v>
      </c>
      <c r="F62" s="5">
        <f t="shared" si="0"/>
        <v>686.40000000000009</v>
      </c>
      <c r="G62" s="66">
        <f>G61</f>
        <v>28120</v>
      </c>
      <c r="H62" s="77">
        <f t="shared" si="1"/>
        <v>17546880</v>
      </c>
      <c r="I62" s="78">
        <f t="shared" si="2"/>
        <v>18599692.800000001</v>
      </c>
      <c r="J62" s="79">
        <f t="shared" si="3"/>
        <v>46500</v>
      </c>
      <c r="K62" s="80">
        <f t="shared" si="4"/>
        <v>2059200.0000000002</v>
      </c>
      <c r="L62" s="4"/>
      <c r="N62" s="31"/>
      <c r="P62"/>
      <c r="Q62" s="3"/>
      <c r="V62" s="1"/>
      <c r="W62" s="1"/>
      <c r="X62" s="1"/>
      <c r="Y62" s="1"/>
      <c r="Z62" s="1"/>
      <c r="AA62" s="1"/>
    </row>
    <row r="63" spans="1:27" ht="16.5" x14ac:dyDescent="0.3">
      <c r="A63" s="66">
        <v>62</v>
      </c>
      <c r="B63" s="5">
        <v>1504</v>
      </c>
      <c r="C63" s="5">
        <v>15</v>
      </c>
      <c r="D63" s="5" t="s">
        <v>15</v>
      </c>
      <c r="E63" s="5">
        <v>1122</v>
      </c>
      <c r="F63" s="5">
        <f t="shared" si="0"/>
        <v>1234.2</v>
      </c>
      <c r="G63" s="66">
        <f>G62</f>
        <v>28120</v>
      </c>
      <c r="H63" s="77">
        <f t="shared" si="1"/>
        <v>31550640</v>
      </c>
      <c r="I63" s="78">
        <f t="shared" si="2"/>
        <v>33443678.400000002</v>
      </c>
      <c r="J63" s="79">
        <f t="shared" si="3"/>
        <v>83500</v>
      </c>
      <c r="K63" s="80">
        <f t="shared" si="4"/>
        <v>3702600</v>
      </c>
      <c r="L63" s="4"/>
      <c r="N63" s="31"/>
      <c r="P63"/>
      <c r="Q63" s="3"/>
      <c r="V63" s="1"/>
      <c r="W63" s="1"/>
      <c r="X63" s="1"/>
      <c r="Y63" s="1"/>
      <c r="Z63" s="1"/>
      <c r="AA63" s="1"/>
    </row>
    <row r="64" spans="1:27" ht="16.5" x14ac:dyDescent="0.3">
      <c r="A64" s="66">
        <v>63</v>
      </c>
      <c r="B64" s="5">
        <v>1601</v>
      </c>
      <c r="C64" s="5">
        <v>16</v>
      </c>
      <c r="D64" s="5" t="s">
        <v>15</v>
      </c>
      <c r="E64" s="5">
        <v>1122</v>
      </c>
      <c r="F64" s="5">
        <f t="shared" si="0"/>
        <v>1234.2</v>
      </c>
      <c r="G64" s="66">
        <f>G63+80</f>
        <v>28200</v>
      </c>
      <c r="H64" s="77">
        <f t="shared" si="1"/>
        <v>31640400</v>
      </c>
      <c r="I64" s="78">
        <f t="shared" si="2"/>
        <v>33538824</v>
      </c>
      <c r="J64" s="79">
        <f t="shared" si="3"/>
        <v>84000</v>
      </c>
      <c r="K64" s="80">
        <f t="shared" si="4"/>
        <v>3702600</v>
      </c>
      <c r="L64" s="4"/>
      <c r="N64" s="31"/>
      <c r="P64"/>
      <c r="Q64" s="3"/>
      <c r="V64" s="1"/>
      <c r="W64" s="1"/>
      <c r="X64" s="1"/>
      <c r="Y64" s="1"/>
      <c r="Z64" s="1"/>
      <c r="AA64" s="1"/>
    </row>
    <row r="65" spans="1:27" ht="16.5" x14ac:dyDescent="0.3">
      <c r="A65" s="66">
        <v>64</v>
      </c>
      <c r="B65" s="5">
        <v>1602</v>
      </c>
      <c r="C65" s="5">
        <v>16</v>
      </c>
      <c r="D65" s="5" t="s">
        <v>15</v>
      </c>
      <c r="E65" s="5">
        <v>1122</v>
      </c>
      <c r="F65" s="5">
        <f t="shared" si="0"/>
        <v>1234.2</v>
      </c>
      <c r="G65" s="66">
        <f t="shared" ref="G65" si="14">G64</f>
        <v>28200</v>
      </c>
      <c r="H65" s="77">
        <f t="shared" si="1"/>
        <v>31640400</v>
      </c>
      <c r="I65" s="78">
        <f t="shared" si="2"/>
        <v>33538824</v>
      </c>
      <c r="J65" s="79">
        <f t="shared" si="3"/>
        <v>84000</v>
      </c>
      <c r="K65" s="80">
        <f t="shared" si="4"/>
        <v>3702600</v>
      </c>
      <c r="L65" s="4"/>
      <c r="N65" s="31"/>
      <c r="P65"/>
      <c r="Q65" s="3"/>
      <c r="V65" s="1"/>
      <c r="W65" s="1"/>
      <c r="X65" s="1"/>
      <c r="Y65" s="1"/>
      <c r="Z65" s="1"/>
      <c r="AA65" s="1"/>
    </row>
    <row r="66" spans="1:27" ht="16.5" x14ac:dyDescent="0.3">
      <c r="A66" s="66">
        <v>65</v>
      </c>
      <c r="B66" s="5">
        <v>1603</v>
      </c>
      <c r="C66" s="5">
        <v>16</v>
      </c>
      <c r="D66" s="5" t="s">
        <v>24</v>
      </c>
      <c r="E66" s="5">
        <v>624</v>
      </c>
      <c r="F66" s="5">
        <f t="shared" si="0"/>
        <v>686.40000000000009</v>
      </c>
      <c r="G66" s="66">
        <f>G65</f>
        <v>28200</v>
      </c>
      <c r="H66" s="77">
        <f t="shared" si="1"/>
        <v>17596800</v>
      </c>
      <c r="I66" s="78">
        <f t="shared" si="2"/>
        <v>18652608</v>
      </c>
      <c r="J66" s="79">
        <f t="shared" si="3"/>
        <v>46500</v>
      </c>
      <c r="K66" s="80">
        <f t="shared" si="4"/>
        <v>2059200.0000000002</v>
      </c>
      <c r="L66" s="4"/>
      <c r="N66" s="31"/>
      <c r="P66"/>
      <c r="Q66" s="3"/>
      <c r="V66" s="1"/>
      <c r="W66" s="1"/>
      <c r="X66" s="1"/>
      <c r="Y66" s="1"/>
      <c r="Z66" s="1"/>
      <c r="AA66" s="1"/>
    </row>
    <row r="67" spans="1:27" ht="16.5" x14ac:dyDescent="0.3">
      <c r="A67" s="66">
        <v>66</v>
      </c>
      <c r="B67" s="5">
        <v>1604</v>
      </c>
      <c r="C67" s="5">
        <v>16</v>
      </c>
      <c r="D67" s="5" t="s">
        <v>15</v>
      </c>
      <c r="E67" s="5">
        <v>1122</v>
      </c>
      <c r="F67" s="5">
        <f t="shared" ref="F67" si="15">E67*1.1</f>
        <v>1234.2</v>
      </c>
      <c r="G67" s="66">
        <f>G66</f>
        <v>28200</v>
      </c>
      <c r="H67" s="77">
        <f t="shared" ref="H67" si="16">E67*G67</f>
        <v>31640400</v>
      </c>
      <c r="I67" s="78">
        <f t="shared" ref="I67" si="17">H67*1.06</f>
        <v>33538824</v>
      </c>
      <c r="J67" s="79">
        <f t="shared" ref="J67" si="18">MROUND((I67*0.03/12),500)</f>
        <v>84000</v>
      </c>
      <c r="K67" s="80">
        <f t="shared" ref="K67" si="19">F67*3000</f>
        <v>3702600</v>
      </c>
      <c r="L67" s="4"/>
      <c r="N67" s="31"/>
      <c r="P67"/>
      <c r="Q67" s="3"/>
      <c r="V67" s="1"/>
      <c r="W67" s="1"/>
      <c r="X67" s="1"/>
      <c r="Y67" s="1"/>
      <c r="Z67" s="1"/>
      <c r="AA67" s="1"/>
    </row>
    <row r="68" spans="1:27" ht="16.5" x14ac:dyDescent="0.3">
      <c r="A68" s="69" t="s">
        <v>3</v>
      </c>
      <c r="B68" s="69"/>
      <c r="C68" s="69"/>
      <c r="D68" s="69"/>
      <c r="E68" s="81">
        <f t="shared" ref="E68:F68" si="20">SUM(E2:E67)</f>
        <v>65832</v>
      </c>
      <c r="F68" s="81">
        <f t="shared" si="20"/>
        <v>72415.199999999939</v>
      </c>
      <c r="G68" s="81"/>
      <c r="H68" s="82">
        <f>SUM(H2:H67)</f>
        <v>1815768000</v>
      </c>
      <c r="I68" s="82">
        <f>SUM(I2:I67)</f>
        <v>1924714080.0000002</v>
      </c>
      <c r="J68" s="83"/>
      <c r="K68" s="84">
        <f>SUM(K2:K67)</f>
        <v>217245600</v>
      </c>
      <c r="L68" s="4"/>
      <c r="N68" s="31"/>
      <c r="P68" s="24"/>
      <c r="Q68" s="3"/>
      <c r="V68" s="1"/>
      <c r="W68" s="1"/>
      <c r="X68" s="1"/>
      <c r="Y68" s="1"/>
      <c r="Z68" s="1"/>
      <c r="AA68" s="1"/>
    </row>
    <row r="69" spans="1:27" ht="16.5" x14ac:dyDescent="0.3">
      <c r="A69" s="67"/>
      <c r="B69" s="36"/>
      <c r="C69" s="37"/>
      <c r="D69" s="36"/>
      <c r="E69" s="85"/>
      <c r="F69" s="36"/>
      <c r="G69" s="67"/>
      <c r="H69" s="86"/>
      <c r="I69" s="86"/>
      <c r="J69" s="87"/>
      <c r="K69" s="88"/>
      <c r="L69" s="4"/>
      <c r="N69" s="31"/>
      <c r="P69" s="24"/>
      <c r="Q69" s="24"/>
      <c r="R69" s="7"/>
      <c r="V69" s="1"/>
      <c r="W69" s="1"/>
      <c r="X69" s="1"/>
      <c r="Y69" s="23"/>
      <c r="Z69" s="1"/>
      <c r="AA69" s="1"/>
    </row>
    <row r="70" spans="1:27" ht="16.5" x14ac:dyDescent="0.25">
      <c r="A70" s="70"/>
      <c r="B70" s="70"/>
      <c r="C70" s="70"/>
      <c r="D70" s="70"/>
      <c r="E70" s="70"/>
      <c r="F70" s="70"/>
      <c r="G70" s="70"/>
      <c r="H70" s="70"/>
      <c r="I70" s="70"/>
      <c r="J70" s="70"/>
      <c r="K70" s="70"/>
      <c r="N70" s="32"/>
      <c r="Q70" s="33"/>
    </row>
    <row r="71" spans="1:27" ht="16.5" x14ac:dyDescent="0.2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N71" s="32"/>
      <c r="Q71" s="33"/>
    </row>
    <row r="72" spans="1:27" ht="16.5" x14ac:dyDescent="0.25">
      <c r="A72" s="68"/>
      <c r="B72" s="17"/>
      <c r="C72" s="20"/>
      <c r="D72" s="17"/>
      <c r="E72" s="17"/>
      <c r="F72" s="17"/>
      <c r="G72" s="68"/>
      <c r="H72" s="89"/>
      <c r="I72" s="89"/>
      <c r="J72" s="90"/>
      <c r="K72" s="91"/>
      <c r="N72" s="32"/>
      <c r="Q72" s="33"/>
    </row>
    <row r="73" spans="1:27" ht="57.75" customHeight="1" x14ac:dyDescent="0.25">
      <c r="A73" s="68"/>
      <c r="B73" s="17"/>
      <c r="C73" s="20"/>
      <c r="D73" s="17"/>
      <c r="E73" s="17"/>
      <c r="F73" s="17"/>
      <c r="G73" s="68"/>
      <c r="H73" s="89"/>
      <c r="I73" s="89"/>
      <c r="J73" s="90"/>
      <c r="K73" s="91"/>
      <c r="Q73" s="33"/>
    </row>
    <row r="74" spans="1:27" ht="16.5" x14ac:dyDescent="0.25">
      <c r="A74" s="68"/>
      <c r="B74" s="17"/>
      <c r="C74" s="20"/>
      <c r="D74" s="17"/>
      <c r="E74" s="17"/>
      <c r="F74" s="17"/>
      <c r="G74" s="68"/>
      <c r="H74" s="89"/>
      <c r="I74" s="89"/>
      <c r="J74" s="90"/>
      <c r="K74" s="91"/>
      <c r="Q74" s="34"/>
    </row>
    <row r="75" spans="1:27" ht="16.5" x14ac:dyDescent="0.25">
      <c r="A75" s="68"/>
      <c r="B75" s="17"/>
      <c r="C75" s="20"/>
      <c r="D75" s="17"/>
      <c r="E75" s="17"/>
      <c r="F75" s="92"/>
      <c r="G75" s="68"/>
      <c r="H75" s="89"/>
      <c r="I75" s="89"/>
      <c r="J75" s="90"/>
      <c r="K75" s="91"/>
      <c r="Q75" s="33"/>
    </row>
    <row r="76" spans="1:27" ht="16.5" x14ac:dyDescent="0.25">
      <c r="A76" s="68"/>
      <c r="B76" s="17"/>
      <c r="C76" s="20"/>
      <c r="D76" s="17"/>
      <c r="E76" s="17"/>
      <c r="F76" s="17"/>
      <c r="G76" s="68"/>
      <c r="H76" s="89"/>
      <c r="I76" s="89"/>
      <c r="J76" s="90"/>
      <c r="K76" s="91"/>
      <c r="Q76" s="33"/>
    </row>
    <row r="77" spans="1:27" ht="16.5" x14ac:dyDescent="0.25">
      <c r="A77" s="68"/>
      <c r="B77" s="17"/>
      <c r="C77" s="20"/>
      <c r="D77" s="17"/>
      <c r="E77" s="17"/>
      <c r="F77" s="17"/>
      <c r="G77" s="68"/>
      <c r="H77" s="89"/>
      <c r="I77" s="89"/>
      <c r="J77" s="90"/>
      <c r="K77" s="91"/>
      <c r="Q77" s="33"/>
    </row>
    <row r="78" spans="1:27" ht="16.5" x14ac:dyDescent="0.25">
      <c r="A78" s="68"/>
      <c r="B78" s="17"/>
      <c r="C78" s="20"/>
      <c r="D78" s="17"/>
      <c r="E78" s="17"/>
      <c r="F78" s="17"/>
      <c r="G78" s="68"/>
      <c r="H78" s="89"/>
      <c r="I78" s="89"/>
      <c r="J78" s="90"/>
      <c r="K78" s="91"/>
      <c r="Q78" s="33"/>
    </row>
    <row r="79" spans="1:27" x14ac:dyDescent="0.25">
      <c r="A79" s="68"/>
      <c r="B79" s="17"/>
      <c r="C79" s="20"/>
      <c r="D79" s="17"/>
      <c r="E79" s="17"/>
      <c r="F79" s="17"/>
      <c r="G79" s="68"/>
      <c r="H79" s="89"/>
      <c r="I79" s="89"/>
      <c r="J79" s="90"/>
      <c r="K79" s="91"/>
    </row>
    <row r="80" spans="1:27" x14ac:dyDescent="0.25">
      <c r="A80" s="68"/>
      <c r="B80" s="17"/>
      <c r="C80" s="20"/>
      <c r="D80" s="17"/>
      <c r="E80" s="17"/>
      <c r="F80" s="17"/>
      <c r="G80" s="68"/>
      <c r="H80" s="89"/>
      <c r="I80" s="89"/>
      <c r="J80" s="90"/>
      <c r="K80" s="91"/>
    </row>
    <row r="81" spans="1:16" x14ac:dyDescent="0.25">
      <c r="A81" s="68"/>
      <c r="B81" s="17"/>
      <c r="C81" s="20"/>
      <c r="D81" s="17"/>
      <c r="E81" s="17"/>
      <c r="F81" s="17"/>
      <c r="G81" s="68"/>
      <c r="H81" s="89"/>
      <c r="I81" s="89"/>
      <c r="J81" s="90"/>
      <c r="K81" s="91"/>
    </row>
    <row r="82" spans="1:16" x14ac:dyDescent="0.25">
      <c r="A82" s="68"/>
      <c r="B82" s="17"/>
      <c r="C82" s="20"/>
      <c r="D82" s="17"/>
      <c r="E82" s="17"/>
      <c r="F82" s="17"/>
      <c r="G82" s="68"/>
      <c r="H82" s="89"/>
      <c r="I82" s="89"/>
      <c r="J82" s="90"/>
      <c r="K82" s="91"/>
    </row>
    <row r="83" spans="1:16" x14ac:dyDescent="0.25">
      <c r="A83" s="68"/>
      <c r="B83" s="17"/>
      <c r="C83" s="20"/>
      <c r="D83" s="17"/>
      <c r="E83" s="17"/>
      <c r="F83" s="17"/>
      <c r="G83" s="68"/>
      <c r="H83" s="89"/>
      <c r="I83" s="89"/>
      <c r="J83" s="90"/>
      <c r="K83" s="91"/>
    </row>
    <row r="84" spans="1:16" x14ac:dyDescent="0.25">
      <c r="A84" s="68"/>
      <c r="B84" s="17"/>
      <c r="C84" s="20"/>
      <c r="D84" s="17"/>
      <c r="E84" s="17"/>
      <c r="F84" s="17"/>
      <c r="G84" s="68"/>
      <c r="H84" s="89"/>
      <c r="I84" s="89"/>
      <c r="J84" s="90"/>
      <c r="K84" s="91"/>
    </row>
    <row r="85" spans="1:16" x14ac:dyDescent="0.25">
      <c r="A85" s="68"/>
      <c r="B85" s="17"/>
      <c r="C85" s="20"/>
      <c r="D85" s="17"/>
      <c r="E85" s="17"/>
      <c r="F85" s="17"/>
      <c r="G85" s="68"/>
      <c r="H85" s="89"/>
      <c r="I85" s="89"/>
      <c r="J85" s="90"/>
      <c r="K85" s="91"/>
    </row>
    <row r="86" spans="1:16" x14ac:dyDescent="0.25">
      <c r="A86" s="68"/>
      <c r="B86" s="17"/>
      <c r="C86" s="20"/>
      <c r="D86" s="17"/>
      <c r="E86" s="17"/>
      <c r="F86" s="17"/>
      <c r="G86" s="68"/>
      <c r="H86" s="89"/>
      <c r="I86" s="89"/>
      <c r="J86" s="90"/>
      <c r="K86" s="91"/>
    </row>
    <row r="87" spans="1:16" ht="16.5" x14ac:dyDescent="0.3">
      <c r="A87" s="68"/>
      <c r="B87" s="17"/>
      <c r="C87" s="20"/>
      <c r="D87" s="17"/>
      <c r="E87" s="17"/>
      <c r="F87" s="17"/>
      <c r="G87" s="68"/>
      <c r="H87" s="89"/>
      <c r="I87" s="89"/>
      <c r="J87" s="90"/>
      <c r="K87" s="91"/>
      <c r="L87" s="4"/>
      <c r="P87" s="2"/>
    </row>
    <row r="88" spans="1:16" ht="16.5" x14ac:dyDescent="0.3">
      <c r="A88" s="68"/>
      <c r="B88" s="17"/>
      <c r="C88" s="20"/>
      <c r="D88" s="17"/>
      <c r="E88" s="17"/>
      <c r="F88" s="17"/>
      <c r="G88" s="68"/>
      <c r="H88" s="89"/>
      <c r="I88" s="89"/>
      <c r="J88" s="90"/>
      <c r="K88" s="91"/>
      <c r="L88" s="4"/>
      <c r="P88" s="2"/>
    </row>
    <row r="89" spans="1:16" ht="17.25" thickBot="1" x14ac:dyDescent="0.35">
      <c r="A89" s="68"/>
      <c r="B89" s="17"/>
      <c r="C89" s="20"/>
      <c r="D89" s="17"/>
      <c r="E89" s="17"/>
      <c r="F89" s="17"/>
      <c r="G89" s="68"/>
      <c r="H89" s="89"/>
      <c r="I89" s="89"/>
      <c r="J89" s="90"/>
      <c r="K89" s="91"/>
      <c r="L89" s="4"/>
      <c r="P89" s="2"/>
    </row>
    <row r="90" spans="1:16" ht="15.75" thickBot="1" x14ac:dyDescent="0.3">
      <c r="A90" s="68"/>
      <c r="B90" s="17"/>
      <c r="C90" s="20"/>
      <c r="D90" s="17"/>
      <c r="E90" s="17"/>
      <c r="F90" s="17"/>
      <c r="G90" s="68"/>
      <c r="H90" s="89"/>
      <c r="I90" s="89"/>
      <c r="J90" s="90"/>
      <c r="K90" s="91"/>
      <c r="L90" s="29"/>
      <c r="M90" s="35"/>
      <c r="N90" s="35"/>
      <c r="O90" s="35"/>
      <c r="P90" s="35"/>
    </row>
    <row r="91" spans="1:16" ht="15.75" thickBot="1" x14ac:dyDescent="0.3">
      <c r="A91" s="68"/>
      <c r="B91" s="17"/>
      <c r="C91" s="20"/>
      <c r="D91" s="17"/>
      <c r="E91" s="17"/>
      <c r="F91" s="17"/>
      <c r="G91" s="68"/>
      <c r="H91" s="89"/>
      <c r="I91" s="89"/>
      <c r="J91" s="90"/>
      <c r="K91" s="91"/>
      <c r="L91" s="29"/>
      <c r="M91" s="35"/>
      <c r="N91" s="35"/>
      <c r="O91" s="35"/>
      <c r="P91" s="35"/>
    </row>
    <row r="92" spans="1:16" ht="15.75" thickBot="1" x14ac:dyDescent="0.3">
      <c r="A92" s="68"/>
      <c r="B92" s="17"/>
      <c r="C92" s="20"/>
      <c r="D92" s="17"/>
      <c r="E92" s="17"/>
      <c r="F92" s="17"/>
      <c r="G92" s="68"/>
      <c r="H92" s="89"/>
      <c r="I92" s="89"/>
      <c r="J92" s="90"/>
      <c r="K92" s="91"/>
      <c r="L92" s="29"/>
      <c r="M92" s="35"/>
      <c r="N92" s="35"/>
      <c r="O92" s="35"/>
      <c r="P92" s="35"/>
    </row>
    <row r="93" spans="1:16" ht="15.75" thickBot="1" x14ac:dyDescent="0.3">
      <c r="A93" s="68"/>
      <c r="B93" s="17"/>
      <c r="C93" s="20"/>
      <c r="D93" s="17"/>
      <c r="E93" s="17"/>
      <c r="F93" s="17"/>
      <c r="G93" s="68"/>
      <c r="H93" s="89"/>
      <c r="I93" s="89"/>
      <c r="J93" s="90"/>
      <c r="K93" s="91"/>
      <c r="L93" s="29"/>
      <c r="M93" s="35"/>
      <c r="N93" s="35"/>
      <c r="O93" s="35"/>
      <c r="P93" s="35"/>
    </row>
    <row r="94" spans="1:16" ht="15.75" thickBot="1" x14ac:dyDescent="0.3">
      <c r="A94" s="68"/>
      <c r="B94" s="17"/>
      <c r="C94" s="20"/>
      <c r="D94" s="17"/>
      <c r="E94" s="17"/>
      <c r="F94" s="17"/>
      <c r="G94" s="68"/>
      <c r="H94" s="89"/>
      <c r="I94" s="89"/>
      <c r="J94" s="90"/>
      <c r="K94" s="91"/>
      <c r="L94" s="29"/>
      <c r="M94" s="35"/>
      <c r="N94" s="35"/>
      <c r="O94" s="35"/>
      <c r="P94" s="35"/>
    </row>
    <row r="95" spans="1:16" ht="15.75" thickBot="1" x14ac:dyDescent="0.3">
      <c r="A95" s="68"/>
      <c r="B95" s="17"/>
      <c r="C95" s="20"/>
      <c r="D95" s="17"/>
      <c r="E95" s="17"/>
      <c r="F95" s="17"/>
      <c r="G95" s="68"/>
      <c r="H95" s="89"/>
      <c r="I95" s="89"/>
      <c r="J95" s="90"/>
      <c r="K95" s="91"/>
      <c r="L95" s="29"/>
      <c r="M95" s="35"/>
      <c r="N95" s="35"/>
      <c r="O95" s="35"/>
      <c r="P95" s="35"/>
    </row>
    <row r="96" spans="1:16" ht="15.75" thickBot="1" x14ac:dyDescent="0.3">
      <c r="A96" s="68"/>
      <c r="B96" s="17"/>
      <c r="C96" s="20"/>
      <c r="D96" s="17"/>
      <c r="E96" s="17"/>
      <c r="F96" s="17"/>
      <c r="G96" s="68"/>
      <c r="H96" s="89"/>
      <c r="I96" s="89"/>
      <c r="J96" s="90"/>
      <c r="K96" s="91"/>
      <c r="L96" s="29"/>
      <c r="M96" s="35"/>
      <c r="N96" s="35"/>
      <c r="O96" s="35"/>
      <c r="P96" s="35"/>
    </row>
    <row r="97" spans="1:20" ht="15.75" thickBot="1" x14ac:dyDescent="0.3">
      <c r="A97" s="68"/>
      <c r="B97" s="17"/>
      <c r="C97" s="20"/>
      <c r="D97" s="17"/>
      <c r="E97" s="17"/>
      <c r="F97" s="17"/>
      <c r="G97" s="68"/>
      <c r="H97" s="89"/>
      <c r="I97" s="89"/>
      <c r="J97" s="90"/>
      <c r="K97" s="91"/>
      <c r="L97" s="29"/>
      <c r="M97" s="35"/>
      <c r="N97" s="35"/>
      <c r="O97" s="35"/>
      <c r="P97" s="35"/>
    </row>
    <row r="98" spans="1:20" ht="15.75" thickBot="1" x14ac:dyDescent="0.3">
      <c r="A98" s="68"/>
      <c r="B98" s="17"/>
      <c r="C98" s="20"/>
      <c r="D98" s="17"/>
      <c r="E98" s="17"/>
      <c r="F98" s="17"/>
      <c r="G98" s="68"/>
      <c r="H98" s="89"/>
      <c r="I98" s="89"/>
      <c r="J98" s="90"/>
      <c r="K98" s="91"/>
      <c r="L98" s="29"/>
      <c r="M98" s="35"/>
      <c r="N98" s="35"/>
      <c r="O98" s="35"/>
      <c r="P98" s="35"/>
    </row>
    <row r="99" spans="1:20" ht="15.75" thickBot="1" x14ac:dyDescent="0.3">
      <c r="A99" s="68"/>
      <c r="B99" s="17"/>
      <c r="C99" s="20"/>
      <c r="D99" s="17"/>
      <c r="E99" s="17"/>
      <c r="F99" s="17"/>
      <c r="G99" s="68"/>
      <c r="H99" s="89"/>
      <c r="I99" s="89"/>
      <c r="J99" s="90"/>
      <c r="K99" s="91"/>
      <c r="L99" s="29"/>
      <c r="M99" s="35"/>
      <c r="N99" s="35"/>
      <c r="O99" s="35"/>
      <c r="P99" s="35"/>
    </row>
    <row r="100" spans="1:20" ht="15.75" thickBot="1" x14ac:dyDescent="0.3">
      <c r="A100" s="68"/>
      <c r="B100" s="17"/>
      <c r="C100" s="20"/>
      <c r="D100" s="17"/>
      <c r="E100" s="17"/>
      <c r="F100" s="17"/>
      <c r="G100" s="68"/>
      <c r="H100" s="89"/>
      <c r="I100" s="89"/>
      <c r="J100" s="90"/>
      <c r="K100" s="91"/>
      <c r="L100" s="29"/>
      <c r="M100" s="35"/>
      <c r="N100" s="35"/>
      <c r="O100" s="35"/>
      <c r="P100" s="35"/>
    </row>
    <row r="101" spans="1:20" ht="16.5" x14ac:dyDescent="0.3">
      <c r="A101" s="68"/>
      <c r="B101" s="17"/>
      <c r="C101" s="20"/>
      <c r="D101" s="17"/>
      <c r="E101" s="17"/>
      <c r="F101" s="17"/>
      <c r="G101" s="68"/>
      <c r="H101" s="89"/>
      <c r="I101" s="89"/>
      <c r="J101" s="90"/>
      <c r="K101" s="91"/>
      <c r="L101" s="4"/>
      <c r="P101" s="2"/>
    </row>
    <row r="102" spans="1:20" ht="16.5" x14ac:dyDescent="0.3">
      <c r="A102" s="68"/>
      <c r="B102" s="17"/>
      <c r="C102" s="20"/>
      <c r="D102" s="17"/>
      <c r="E102" s="17"/>
      <c r="F102" s="17"/>
      <c r="G102" s="68"/>
      <c r="H102" s="89"/>
      <c r="I102" s="89"/>
      <c r="J102" s="90"/>
      <c r="K102" s="91"/>
      <c r="L102" s="4"/>
      <c r="P102" s="2"/>
    </row>
    <row r="103" spans="1:20" ht="16.5" x14ac:dyDescent="0.3">
      <c r="A103" s="68"/>
      <c r="B103" s="17"/>
      <c r="C103" s="20"/>
      <c r="D103" s="17"/>
      <c r="E103" s="17"/>
      <c r="F103" s="17"/>
      <c r="G103" s="68"/>
      <c r="H103" s="89"/>
      <c r="I103" s="89"/>
      <c r="J103" s="90"/>
      <c r="K103" s="91"/>
      <c r="L103" s="4"/>
      <c r="P103" s="2"/>
    </row>
    <row r="104" spans="1:20" ht="16.5" x14ac:dyDescent="0.3">
      <c r="A104" s="68"/>
      <c r="B104" s="17"/>
      <c r="C104" s="20"/>
      <c r="D104" s="17"/>
      <c r="E104" s="17"/>
      <c r="F104" s="17"/>
      <c r="G104" s="68"/>
      <c r="H104" s="89"/>
      <c r="I104" s="89"/>
      <c r="J104" s="90"/>
      <c r="K104" s="91"/>
      <c r="L104" s="4"/>
      <c r="P104" s="2"/>
      <c r="S104" s="4"/>
      <c r="T104" s="4"/>
    </row>
    <row r="105" spans="1:20" ht="16.5" x14ac:dyDescent="0.3">
      <c r="A105" s="68"/>
      <c r="B105" s="17"/>
      <c r="C105" s="20"/>
      <c r="D105" s="17"/>
      <c r="E105" s="17"/>
      <c r="F105" s="17"/>
      <c r="G105" s="68"/>
      <c r="H105" s="89"/>
      <c r="I105" s="89"/>
      <c r="J105" s="90"/>
      <c r="K105" s="91"/>
      <c r="L105" s="4"/>
      <c r="P105" s="2"/>
    </row>
    <row r="106" spans="1:20" ht="16.5" x14ac:dyDescent="0.3">
      <c r="A106" s="68"/>
      <c r="B106" s="17"/>
      <c r="C106" s="20"/>
      <c r="D106" s="17"/>
      <c r="E106" s="17"/>
      <c r="F106" s="17"/>
      <c r="G106" s="68"/>
      <c r="H106" s="89"/>
      <c r="I106" s="89"/>
      <c r="J106" s="90"/>
      <c r="K106" s="91"/>
      <c r="L106" s="4"/>
      <c r="P106" s="2"/>
    </row>
    <row r="107" spans="1:20" ht="16.5" x14ac:dyDescent="0.3">
      <c r="A107" s="68"/>
      <c r="B107" s="17"/>
      <c r="C107" s="20"/>
      <c r="D107" s="17"/>
      <c r="E107" s="17"/>
      <c r="F107" s="17"/>
      <c r="G107" s="68"/>
      <c r="H107" s="89"/>
      <c r="I107" s="89"/>
      <c r="J107" s="90"/>
      <c r="K107" s="91"/>
      <c r="L107" s="4"/>
      <c r="P107" s="2"/>
    </row>
    <row r="108" spans="1:20" ht="16.5" x14ac:dyDescent="0.3">
      <c r="A108" s="68"/>
      <c r="B108" s="17"/>
      <c r="C108" s="20"/>
      <c r="D108" s="17"/>
      <c r="E108" s="17"/>
      <c r="F108" s="17"/>
      <c r="G108" s="68"/>
      <c r="H108" s="89"/>
      <c r="I108" s="89"/>
      <c r="J108" s="90"/>
      <c r="K108" s="91"/>
      <c r="L108" s="4"/>
      <c r="P108" s="2"/>
    </row>
    <row r="109" spans="1:20" ht="16.5" x14ac:dyDescent="0.3">
      <c r="A109" s="68"/>
      <c r="B109" s="17"/>
      <c r="C109" s="20"/>
      <c r="D109" s="17"/>
      <c r="E109" s="17"/>
      <c r="F109" s="17"/>
      <c r="G109" s="68"/>
      <c r="H109" s="89"/>
      <c r="I109" s="89"/>
      <c r="J109" s="90"/>
      <c r="K109" s="91"/>
      <c r="L109" s="4"/>
      <c r="P109" s="2"/>
    </row>
    <row r="110" spans="1:20" ht="16.5" x14ac:dyDescent="0.3">
      <c r="A110" s="68"/>
      <c r="B110" s="17"/>
      <c r="C110" s="20"/>
      <c r="D110" s="17"/>
      <c r="E110" s="17"/>
      <c r="F110" s="17"/>
      <c r="G110" s="68"/>
      <c r="H110" s="89"/>
      <c r="I110" s="89"/>
      <c r="J110" s="90"/>
      <c r="K110" s="91"/>
      <c r="L110" s="4"/>
      <c r="P110" s="2"/>
    </row>
    <row r="111" spans="1:20" ht="16.5" x14ac:dyDescent="0.3">
      <c r="A111" s="68"/>
      <c r="B111" s="17"/>
      <c r="C111" s="20"/>
      <c r="D111" s="17"/>
      <c r="E111" s="17"/>
      <c r="F111" s="17"/>
      <c r="G111" s="68"/>
      <c r="H111" s="89"/>
      <c r="I111" s="89"/>
      <c r="J111" s="90"/>
      <c r="K111" s="91"/>
      <c r="L111" s="4"/>
      <c r="P111" s="2"/>
    </row>
    <row r="112" spans="1:20" ht="16.5" x14ac:dyDescent="0.3">
      <c r="A112" s="68"/>
      <c r="B112" s="17"/>
      <c r="C112" s="20"/>
      <c r="D112" s="17"/>
      <c r="E112" s="17"/>
      <c r="F112" s="17"/>
      <c r="G112" s="68"/>
      <c r="H112" s="89"/>
      <c r="I112" s="89"/>
      <c r="J112" s="90"/>
      <c r="K112" s="91"/>
      <c r="L112" s="4"/>
      <c r="P112" s="2"/>
    </row>
    <row r="113" spans="1:16" ht="16.5" x14ac:dyDescent="0.3">
      <c r="A113" s="68"/>
      <c r="B113" s="17"/>
      <c r="C113" s="20"/>
      <c r="D113" s="17"/>
      <c r="E113" s="17"/>
      <c r="F113" s="17"/>
      <c r="G113" s="68"/>
      <c r="H113" s="89"/>
      <c r="I113" s="89"/>
      <c r="J113" s="90"/>
      <c r="K113" s="91"/>
      <c r="L113" s="4"/>
      <c r="P113" s="2"/>
    </row>
    <row r="114" spans="1:16" ht="16.5" x14ac:dyDescent="0.3">
      <c r="A114" s="68"/>
      <c r="B114" s="17"/>
      <c r="C114" s="20"/>
      <c r="D114" s="17"/>
      <c r="E114" s="17"/>
      <c r="F114" s="17"/>
      <c r="G114" s="68"/>
      <c r="H114" s="89"/>
      <c r="I114" s="89"/>
      <c r="J114" s="90"/>
      <c r="K114" s="91"/>
      <c r="L114" s="4"/>
      <c r="M114" s="9"/>
      <c r="N114" s="9"/>
      <c r="P114" s="2"/>
    </row>
    <row r="115" spans="1:16" ht="16.5" x14ac:dyDescent="0.3">
      <c r="A115" s="68"/>
      <c r="B115" s="17"/>
      <c r="C115" s="20"/>
      <c r="D115" s="17"/>
      <c r="E115" s="17"/>
      <c r="F115" s="17"/>
      <c r="G115" s="68"/>
      <c r="H115" s="89"/>
      <c r="I115" s="89"/>
      <c r="J115" s="90"/>
      <c r="K115" s="91"/>
      <c r="L115" s="4"/>
      <c r="M115" s="9"/>
      <c r="N115" s="9"/>
      <c r="P115" s="2"/>
    </row>
    <row r="116" spans="1:16" ht="16.5" x14ac:dyDescent="0.3">
      <c r="A116" s="18"/>
      <c r="B116" s="17"/>
      <c r="C116" s="20"/>
      <c r="D116" s="102"/>
      <c r="E116" s="93"/>
      <c r="F116" s="93"/>
      <c r="G116" s="68"/>
      <c r="H116" s="94"/>
      <c r="I116" s="94"/>
      <c r="J116" s="95"/>
      <c r="K116" s="96"/>
      <c r="L116" s="4"/>
      <c r="M116" s="9"/>
      <c r="N116" s="9"/>
      <c r="P116" s="2"/>
    </row>
    <row r="117" spans="1:16" ht="16.5" x14ac:dyDescent="0.3">
      <c r="B117" s="17"/>
      <c r="C117" s="20"/>
      <c r="L117" s="4"/>
      <c r="M117" s="9"/>
      <c r="N117" s="9"/>
      <c r="P117" s="2"/>
    </row>
    <row r="118" spans="1:16" x14ac:dyDescent="0.25">
      <c r="B118" s="17"/>
      <c r="C118" s="20"/>
    </row>
    <row r="119" spans="1:16" x14ac:dyDescent="0.25">
      <c r="B119" s="17"/>
      <c r="C119" s="20"/>
    </row>
    <row r="120" spans="1:16" x14ac:dyDescent="0.25">
      <c r="B120" s="17"/>
      <c r="C120" s="20"/>
      <c r="F120" s="99"/>
      <c r="K120" s="100"/>
    </row>
    <row r="121" spans="1:16" x14ac:dyDescent="0.25">
      <c r="B121" s="17"/>
      <c r="C121" s="20"/>
    </row>
    <row r="122" spans="1:16" x14ac:dyDescent="0.25">
      <c r="B122" s="17"/>
      <c r="C122" s="20"/>
    </row>
    <row r="123" spans="1:16" x14ac:dyDescent="0.25">
      <c r="B123" s="17"/>
      <c r="C123" s="20"/>
    </row>
    <row r="124" spans="1:16" x14ac:dyDescent="0.25">
      <c r="B124" s="17"/>
      <c r="C124" s="20"/>
    </row>
    <row r="125" spans="1:16" x14ac:dyDescent="0.25">
      <c r="B125" s="17"/>
      <c r="C125" s="20"/>
    </row>
    <row r="126" spans="1:16" x14ac:dyDescent="0.25">
      <c r="B126" s="17"/>
      <c r="C126" s="20"/>
    </row>
    <row r="127" spans="1:16" x14ac:dyDescent="0.25">
      <c r="B127" s="17"/>
      <c r="C127" s="20"/>
    </row>
    <row r="128" spans="1:16" x14ac:dyDescent="0.25">
      <c r="B128" s="17"/>
      <c r="C128" s="20"/>
    </row>
    <row r="129" spans="2:3" x14ac:dyDescent="0.25">
      <c r="B129" s="17"/>
      <c r="C129" s="20"/>
    </row>
    <row r="130" spans="2:3" x14ac:dyDescent="0.25">
      <c r="B130" s="17"/>
      <c r="C130" s="20"/>
    </row>
    <row r="131" spans="2:3" x14ac:dyDescent="0.25">
      <c r="B131" s="17"/>
      <c r="C131" s="20"/>
    </row>
    <row r="132" spans="2:3" x14ac:dyDescent="0.25">
      <c r="B132" s="17"/>
      <c r="C132" s="20"/>
    </row>
    <row r="133" spans="2:3" x14ac:dyDescent="0.25">
      <c r="B133" s="17"/>
      <c r="C133" s="20"/>
    </row>
    <row r="134" spans="2:3" x14ac:dyDescent="0.25">
      <c r="B134" s="17"/>
      <c r="C134" s="20"/>
    </row>
    <row r="135" spans="2:3" x14ac:dyDescent="0.25">
      <c r="B135" s="17"/>
      <c r="C135" s="20"/>
    </row>
    <row r="136" spans="2:3" x14ac:dyDescent="0.25">
      <c r="B136" s="17"/>
      <c r="C136" s="20"/>
    </row>
    <row r="137" spans="2:3" x14ac:dyDescent="0.25">
      <c r="B137" s="17"/>
      <c r="C137" s="20"/>
    </row>
    <row r="138" spans="2:3" x14ac:dyDescent="0.25">
      <c r="B138" s="17"/>
      <c r="C138" s="20"/>
    </row>
    <row r="139" spans="2:3" x14ac:dyDescent="0.25">
      <c r="B139" s="17"/>
      <c r="C139" s="20"/>
    </row>
    <row r="140" spans="2:3" x14ac:dyDescent="0.25">
      <c r="B140" s="17"/>
      <c r="C140" s="20"/>
    </row>
    <row r="141" spans="2:3" x14ac:dyDescent="0.25">
      <c r="B141" s="17"/>
      <c r="C141" s="20"/>
    </row>
    <row r="142" spans="2:3" x14ac:dyDescent="0.25">
      <c r="B142" s="17"/>
      <c r="C142" s="20"/>
    </row>
    <row r="143" spans="2:3" x14ac:dyDescent="0.25">
      <c r="B143" s="17"/>
      <c r="C143" s="20"/>
    </row>
    <row r="144" spans="2:3" x14ac:dyDescent="0.25">
      <c r="B144" s="17"/>
      <c r="C144" s="20"/>
    </row>
    <row r="145" spans="2:3" x14ac:dyDescent="0.25">
      <c r="B145" s="17"/>
      <c r="C145" s="20"/>
    </row>
    <row r="146" spans="2:3" x14ac:dyDescent="0.25">
      <c r="B146" s="17"/>
      <c r="C146" s="20"/>
    </row>
    <row r="147" spans="2:3" x14ac:dyDescent="0.25">
      <c r="B147" s="17"/>
      <c r="C147" s="20"/>
    </row>
    <row r="148" spans="2:3" x14ac:dyDescent="0.25">
      <c r="B148" s="17"/>
      <c r="C148" s="20"/>
    </row>
    <row r="149" spans="2:3" x14ac:dyDescent="0.25">
      <c r="B149" s="17"/>
      <c r="C149" s="20"/>
    </row>
    <row r="150" spans="2:3" x14ac:dyDescent="0.25">
      <c r="B150" s="17"/>
      <c r="C150" s="20"/>
    </row>
  </sheetData>
  <mergeCells count="2">
    <mergeCell ref="A68:D68"/>
    <mergeCell ref="A70:K7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003D-D4DA-460C-978A-D42AC85CF058}">
  <dimension ref="A1:AA147"/>
  <sheetViews>
    <sheetView tabSelected="1" zoomScale="145" zoomScaleNormal="145" workbookViewId="0">
      <selection activeCell="G3" sqref="G3"/>
    </sheetView>
  </sheetViews>
  <sheetFormatPr defaultRowHeight="15" x14ac:dyDescent="0.25"/>
  <cols>
    <col min="1" max="1" width="4" style="9" customWidth="1"/>
    <col min="2" max="2" width="5.140625" style="9" customWidth="1"/>
    <col min="3" max="3" width="5.140625" style="21" customWidth="1"/>
    <col min="4" max="4" width="6.42578125" style="9" customWidth="1"/>
    <col min="5" max="5" width="7.5703125" style="97" customWidth="1"/>
    <col min="6" max="6" width="6.7109375" style="98" customWidth="1"/>
    <col min="7" max="7" width="7.140625" style="98" customWidth="1"/>
    <col min="8" max="8" width="15.28515625" style="98" customWidth="1"/>
    <col min="9" max="9" width="14.42578125" style="98" customWidth="1"/>
    <col min="10" max="10" width="7.7109375" style="98" customWidth="1"/>
    <col min="11" max="11" width="11.42578125" style="98" customWidth="1"/>
    <col min="13" max="13" width="11.7109375" customWidth="1"/>
    <col min="14" max="14" width="11.28515625" customWidth="1"/>
    <col min="15" max="15" width="9.5703125" customWidth="1"/>
    <col min="16" max="16" width="9.28515625" style="1" customWidth="1"/>
    <col min="19" max="20" width="14.85546875" customWidth="1"/>
    <col min="26" max="26" width="16.140625" customWidth="1"/>
  </cols>
  <sheetData>
    <row r="1" spans="1:21" ht="51.75" customHeight="1" x14ac:dyDescent="0.25">
      <c r="A1" s="14" t="s">
        <v>1</v>
      </c>
      <c r="B1" s="14" t="s">
        <v>0</v>
      </c>
      <c r="C1" s="13" t="s">
        <v>2</v>
      </c>
      <c r="D1" s="13" t="s">
        <v>13</v>
      </c>
      <c r="E1" s="13" t="s">
        <v>40</v>
      </c>
      <c r="F1" s="13" t="s">
        <v>11</v>
      </c>
      <c r="G1" s="14" t="s">
        <v>41</v>
      </c>
      <c r="H1" s="74" t="s">
        <v>42</v>
      </c>
      <c r="I1" s="75" t="s">
        <v>43</v>
      </c>
      <c r="J1" s="76" t="s">
        <v>44</v>
      </c>
      <c r="K1" s="76" t="s">
        <v>45</v>
      </c>
      <c r="L1" s="6"/>
    </row>
    <row r="2" spans="1:21" ht="16.5" x14ac:dyDescent="0.3">
      <c r="A2" s="66">
        <v>1</v>
      </c>
      <c r="B2" s="5">
        <v>2</v>
      </c>
      <c r="C2" s="5" t="s">
        <v>34</v>
      </c>
      <c r="D2" s="5" t="s">
        <v>24</v>
      </c>
      <c r="E2" s="101">
        <v>624</v>
      </c>
      <c r="F2" s="5">
        <f t="shared" ref="F2:F63" si="0">E2*1.1</f>
        <v>686.40000000000009</v>
      </c>
      <c r="G2" s="66">
        <v>27000</v>
      </c>
      <c r="H2" s="77">
        <f t="shared" ref="H2:H63" si="1">E2*G2</f>
        <v>16848000</v>
      </c>
      <c r="I2" s="78">
        <f t="shared" ref="I2:I63" si="2">H2*1.06</f>
        <v>17858880</v>
      </c>
      <c r="J2" s="79">
        <f t="shared" ref="J2:J63" si="3">MROUND((I2*0.03/12),500)</f>
        <v>44500</v>
      </c>
      <c r="K2" s="80">
        <f t="shared" ref="K2:K63" si="4">F2*3000</f>
        <v>2059200.0000000002</v>
      </c>
      <c r="L2" s="4"/>
      <c r="M2" s="19">
        <f>I2/E2</f>
        <v>28620</v>
      </c>
      <c r="P2" s="2"/>
    </row>
    <row r="3" spans="1:21" ht="16.5" x14ac:dyDescent="0.3">
      <c r="A3" s="66">
        <v>2</v>
      </c>
      <c r="B3" s="5">
        <v>101</v>
      </c>
      <c r="C3" s="5">
        <v>1</v>
      </c>
      <c r="D3" s="5" t="s">
        <v>24</v>
      </c>
      <c r="E3" s="5">
        <v>624</v>
      </c>
      <c r="F3" s="5">
        <f t="shared" si="0"/>
        <v>686.40000000000009</v>
      </c>
      <c r="G3" s="66">
        <f>G2</f>
        <v>27000</v>
      </c>
      <c r="H3" s="77">
        <f t="shared" si="1"/>
        <v>16848000</v>
      </c>
      <c r="I3" s="78">
        <f t="shared" si="2"/>
        <v>17858880</v>
      </c>
      <c r="J3" s="79">
        <f t="shared" si="3"/>
        <v>44500</v>
      </c>
      <c r="K3" s="80">
        <f t="shared" si="4"/>
        <v>2059200.0000000002</v>
      </c>
      <c r="L3" s="4"/>
      <c r="P3" s="2"/>
    </row>
    <row r="4" spans="1:21" ht="16.5" x14ac:dyDescent="0.3">
      <c r="A4" s="66">
        <v>3</v>
      </c>
      <c r="B4" s="5">
        <v>102</v>
      </c>
      <c r="C4" s="5">
        <v>1</v>
      </c>
      <c r="D4" s="5" t="s">
        <v>15</v>
      </c>
      <c r="E4" s="5">
        <v>1122</v>
      </c>
      <c r="F4" s="5">
        <f t="shared" si="0"/>
        <v>1234.2</v>
      </c>
      <c r="G4" s="66">
        <f>G3</f>
        <v>27000</v>
      </c>
      <c r="H4" s="77">
        <f t="shared" si="1"/>
        <v>30294000</v>
      </c>
      <c r="I4" s="78">
        <f t="shared" si="2"/>
        <v>32111640</v>
      </c>
      <c r="J4" s="79">
        <f t="shared" si="3"/>
        <v>80500</v>
      </c>
      <c r="K4" s="80">
        <f t="shared" si="4"/>
        <v>3702600</v>
      </c>
      <c r="L4" s="4"/>
      <c r="P4" s="2"/>
    </row>
    <row r="5" spans="1:21" ht="16.5" x14ac:dyDescent="0.3">
      <c r="A5" s="66">
        <v>4</v>
      </c>
      <c r="B5" s="5">
        <v>103</v>
      </c>
      <c r="C5" s="5">
        <v>1</v>
      </c>
      <c r="D5" s="5" t="s">
        <v>15</v>
      </c>
      <c r="E5" s="5">
        <v>1122</v>
      </c>
      <c r="F5" s="5">
        <f t="shared" si="0"/>
        <v>1234.2</v>
      </c>
      <c r="G5" s="66">
        <f>G4</f>
        <v>27000</v>
      </c>
      <c r="H5" s="77">
        <f t="shared" si="1"/>
        <v>30294000</v>
      </c>
      <c r="I5" s="78">
        <f t="shared" si="2"/>
        <v>32111640</v>
      </c>
      <c r="J5" s="79">
        <f t="shared" si="3"/>
        <v>80500</v>
      </c>
      <c r="K5" s="80">
        <f t="shared" si="4"/>
        <v>3702600</v>
      </c>
      <c r="L5" s="4"/>
      <c r="P5" s="2"/>
    </row>
    <row r="6" spans="1:21" ht="16.5" x14ac:dyDescent="0.3">
      <c r="A6" s="66">
        <v>5</v>
      </c>
      <c r="B6" s="5">
        <v>201</v>
      </c>
      <c r="C6" s="5">
        <v>2</v>
      </c>
      <c r="D6" s="5" t="s">
        <v>24</v>
      </c>
      <c r="E6" s="5">
        <v>624</v>
      </c>
      <c r="F6" s="5">
        <f t="shared" si="0"/>
        <v>686.40000000000009</v>
      </c>
      <c r="G6" s="66">
        <f>G5+80</f>
        <v>27080</v>
      </c>
      <c r="H6" s="77">
        <f t="shared" si="1"/>
        <v>16897920</v>
      </c>
      <c r="I6" s="78">
        <f t="shared" si="2"/>
        <v>17911795.199999999</v>
      </c>
      <c r="J6" s="79">
        <f t="shared" si="3"/>
        <v>45000</v>
      </c>
      <c r="K6" s="80">
        <f t="shared" si="4"/>
        <v>2059200.0000000002</v>
      </c>
      <c r="L6" s="4"/>
      <c r="P6"/>
    </row>
    <row r="7" spans="1:21" ht="16.5" x14ac:dyDescent="0.3">
      <c r="A7" s="66">
        <v>6</v>
      </c>
      <c r="B7" s="5">
        <v>202</v>
      </c>
      <c r="C7" s="5">
        <v>2</v>
      </c>
      <c r="D7" s="5" t="s">
        <v>15</v>
      </c>
      <c r="E7" s="5">
        <v>1122</v>
      </c>
      <c r="F7" s="5">
        <f t="shared" si="0"/>
        <v>1234.2</v>
      </c>
      <c r="G7" s="66">
        <f t="shared" ref="G7:G26" si="5">G6</f>
        <v>27080</v>
      </c>
      <c r="H7" s="77">
        <f t="shared" si="1"/>
        <v>30383760</v>
      </c>
      <c r="I7" s="78">
        <f t="shared" si="2"/>
        <v>32206785.600000001</v>
      </c>
      <c r="J7" s="79">
        <f t="shared" si="3"/>
        <v>80500</v>
      </c>
      <c r="K7" s="80">
        <f t="shared" si="4"/>
        <v>3702600</v>
      </c>
      <c r="L7" s="4"/>
      <c r="M7" s="56"/>
      <c r="N7" s="31"/>
      <c r="P7"/>
      <c r="U7" s="7"/>
    </row>
    <row r="8" spans="1:21" ht="16.5" x14ac:dyDescent="0.3">
      <c r="A8" s="66">
        <v>7</v>
      </c>
      <c r="B8" s="5">
        <v>203</v>
      </c>
      <c r="C8" s="5">
        <v>2</v>
      </c>
      <c r="D8" s="5" t="s">
        <v>15</v>
      </c>
      <c r="E8" s="5">
        <v>1122</v>
      </c>
      <c r="F8" s="5">
        <f t="shared" si="0"/>
        <v>1234.2</v>
      </c>
      <c r="G8" s="66">
        <f>G7</f>
        <v>27080</v>
      </c>
      <c r="H8" s="77">
        <f t="shared" si="1"/>
        <v>30383760</v>
      </c>
      <c r="I8" s="78">
        <f t="shared" si="2"/>
        <v>32206785.600000001</v>
      </c>
      <c r="J8" s="79">
        <f t="shared" si="3"/>
        <v>80500</v>
      </c>
      <c r="K8" s="80">
        <f t="shared" si="4"/>
        <v>3702600</v>
      </c>
      <c r="L8" s="4"/>
      <c r="M8" s="56"/>
      <c r="N8" s="31"/>
      <c r="P8"/>
      <c r="U8" s="7"/>
    </row>
    <row r="9" spans="1:21" ht="16.5" x14ac:dyDescent="0.3">
      <c r="A9" s="66">
        <v>8</v>
      </c>
      <c r="B9" s="5">
        <v>301</v>
      </c>
      <c r="C9" s="5">
        <v>3</v>
      </c>
      <c r="D9" s="5" t="s">
        <v>24</v>
      </c>
      <c r="E9" s="5">
        <v>624</v>
      </c>
      <c r="F9" s="5">
        <f t="shared" si="0"/>
        <v>686.40000000000009</v>
      </c>
      <c r="G9" s="66">
        <f>G8+80</f>
        <v>27160</v>
      </c>
      <c r="H9" s="77">
        <f t="shared" si="1"/>
        <v>16947840</v>
      </c>
      <c r="I9" s="78">
        <f t="shared" si="2"/>
        <v>17964710.400000002</v>
      </c>
      <c r="J9" s="79">
        <f t="shared" si="3"/>
        <v>45000</v>
      </c>
      <c r="K9" s="80">
        <f t="shared" si="4"/>
        <v>2059200.0000000002</v>
      </c>
      <c r="L9" s="4"/>
      <c r="N9" s="31"/>
      <c r="P9"/>
      <c r="U9" s="7"/>
    </row>
    <row r="10" spans="1:21" ht="16.5" x14ac:dyDescent="0.3">
      <c r="A10" s="66">
        <v>9</v>
      </c>
      <c r="B10" s="5">
        <v>302</v>
      </c>
      <c r="C10" s="5">
        <v>3</v>
      </c>
      <c r="D10" s="5" t="s">
        <v>15</v>
      </c>
      <c r="E10" s="5">
        <v>1122</v>
      </c>
      <c r="F10" s="5">
        <f t="shared" si="0"/>
        <v>1234.2</v>
      </c>
      <c r="G10" s="66">
        <f t="shared" si="5"/>
        <v>27160</v>
      </c>
      <c r="H10" s="77">
        <f t="shared" si="1"/>
        <v>30473520</v>
      </c>
      <c r="I10" s="78">
        <f t="shared" si="2"/>
        <v>32301931.200000003</v>
      </c>
      <c r="J10" s="79">
        <f t="shared" si="3"/>
        <v>81000</v>
      </c>
      <c r="K10" s="80">
        <f t="shared" si="4"/>
        <v>3702600</v>
      </c>
      <c r="L10" s="4"/>
      <c r="N10" s="31"/>
      <c r="P10"/>
      <c r="T10" s="28"/>
      <c r="U10" s="22"/>
    </row>
    <row r="11" spans="1:21" ht="16.5" x14ac:dyDescent="0.3">
      <c r="A11" s="66">
        <v>10</v>
      </c>
      <c r="B11" s="5">
        <v>303</v>
      </c>
      <c r="C11" s="5">
        <v>3</v>
      </c>
      <c r="D11" s="5" t="s">
        <v>15</v>
      </c>
      <c r="E11" s="5">
        <v>1122</v>
      </c>
      <c r="F11" s="5">
        <f t="shared" si="0"/>
        <v>1234.2</v>
      </c>
      <c r="G11" s="66">
        <f>G10</f>
        <v>27160</v>
      </c>
      <c r="H11" s="77">
        <f t="shared" si="1"/>
        <v>30473520</v>
      </c>
      <c r="I11" s="78">
        <f t="shared" si="2"/>
        <v>32301931.200000003</v>
      </c>
      <c r="J11" s="79">
        <f t="shared" si="3"/>
        <v>81000</v>
      </c>
      <c r="K11" s="80">
        <f t="shared" si="4"/>
        <v>3702600</v>
      </c>
      <c r="L11" s="4"/>
      <c r="N11" s="31"/>
      <c r="P11"/>
      <c r="T11" s="28"/>
      <c r="U11" s="22"/>
    </row>
    <row r="12" spans="1:21" ht="16.5" x14ac:dyDescent="0.3">
      <c r="A12" s="66">
        <v>11</v>
      </c>
      <c r="B12" s="5">
        <v>304</v>
      </c>
      <c r="C12" s="5">
        <v>3</v>
      </c>
      <c r="D12" s="5" t="s">
        <v>24</v>
      </c>
      <c r="E12" s="5">
        <v>624</v>
      </c>
      <c r="F12" s="5">
        <f t="shared" si="0"/>
        <v>686.40000000000009</v>
      </c>
      <c r="G12" s="66">
        <f>G11</f>
        <v>27160</v>
      </c>
      <c r="H12" s="77">
        <f t="shared" si="1"/>
        <v>16947840</v>
      </c>
      <c r="I12" s="78">
        <f t="shared" si="2"/>
        <v>17964710.400000002</v>
      </c>
      <c r="J12" s="79">
        <f t="shared" si="3"/>
        <v>45000</v>
      </c>
      <c r="K12" s="80">
        <f t="shared" si="4"/>
        <v>2059200.0000000002</v>
      </c>
      <c r="L12" s="4"/>
      <c r="N12" s="31"/>
      <c r="P12"/>
      <c r="T12" s="28"/>
      <c r="U12" s="22"/>
    </row>
    <row r="13" spans="1:21" ht="16.5" x14ac:dyDescent="0.3">
      <c r="A13" s="66">
        <v>12</v>
      </c>
      <c r="B13" s="5">
        <v>401</v>
      </c>
      <c r="C13" s="5">
        <v>4</v>
      </c>
      <c r="D13" s="5" t="s">
        <v>24</v>
      </c>
      <c r="E13" s="5">
        <v>624</v>
      </c>
      <c r="F13" s="5">
        <f t="shared" si="0"/>
        <v>686.40000000000009</v>
      </c>
      <c r="G13" s="66">
        <f>G12+80</f>
        <v>27240</v>
      </c>
      <c r="H13" s="77">
        <f t="shared" si="1"/>
        <v>16997760</v>
      </c>
      <c r="I13" s="78">
        <f t="shared" si="2"/>
        <v>18017625.600000001</v>
      </c>
      <c r="J13" s="79">
        <f t="shared" si="3"/>
        <v>45000</v>
      </c>
      <c r="K13" s="80">
        <f t="shared" si="4"/>
        <v>2059200.0000000002</v>
      </c>
      <c r="L13" s="4"/>
      <c r="N13" s="31"/>
      <c r="P13"/>
      <c r="T13" s="28"/>
      <c r="U13" s="22"/>
    </row>
    <row r="14" spans="1:21" ht="16.5" x14ac:dyDescent="0.3">
      <c r="A14" s="66">
        <v>13</v>
      </c>
      <c r="B14" s="5">
        <v>402</v>
      </c>
      <c r="C14" s="5">
        <v>4</v>
      </c>
      <c r="D14" s="5" t="s">
        <v>15</v>
      </c>
      <c r="E14" s="5">
        <v>1122</v>
      </c>
      <c r="F14" s="5">
        <f t="shared" si="0"/>
        <v>1234.2</v>
      </c>
      <c r="G14" s="66">
        <f t="shared" si="5"/>
        <v>27240</v>
      </c>
      <c r="H14" s="77">
        <f t="shared" si="1"/>
        <v>30563280</v>
      </c>
      <c r="I14" s="78">
        <f t="shared" si="2"/>
        <v>32397076.800000001</v>
      </c>
      <c r="J14" s="79">
        <f t="shared" si="3"/>
        <v>81000</v>
      </c>
      <c r="K14" s="80">
        <f t="shared" si="4"/>
        <v>3702600</v>
      </c>
      <c r="L14" s="4"/>
      <c r="N14" s="31"/>
      <c r="P14"/>
      <c r="Q14" s="3"/>
    </row>
    <row r="15" spans="1:21" ht="16.5" x14ac:dyDescent="0.3">
      <c r="A15" s="66">
        <v>14</v>
      </c>
      <c r="B15" s="5">
        <v>403</v>
      </c>
      <c r="C15" s="5">
        <v>4</v>
      </c>
      <c r="D15" s="5" t="s">
        <v>15</v>
      </c>
      <c r="E15" s="5">
        <v>1122</v>
      </c>
      <c r="F15" s="5">
        <f t="shared" si="0"/>
        <v>1234.2</v>
      </c>
      <c r="G15" s="66">
        <f>G14</f>
        <v>27240</v>
      </c>
      <c r="H15" s="77">
        <f t="shared" si="1"/>
        <v>30563280</v>
      </c>
      <c r="I15" s="78">
        <f t="shared" si="2"/>
        <v>32397076.800000001</v>
      </c>
      <c r="J15" s="79">
        <f t="shared" si="3"/>
        <v>81000</v>
      </c>
      <c r="K15" s="80">
        <f t="shared" si="4"/>
        <v>3702600</v>
      </c>
      <c r="L15" s="4"/>
      <c r="N15" s="31"/>
      <c r="P15"/>
      <c r="Q15" s="3"/>
    </row>
    <row r="16" spans="1:21" ht="16.5" x14ac:dyDescent="0.3">
      <c r="A16" s="66">
        <v>15</v>
      </c>
      <c r="B16" s="5">
        <v>404</v>
      </c>
      <c r="C16" s="5">
        <v>4</v>
      </c>
      <c r="D16" s="5" t="s">
        <v>24</v>
      </c>
      <c r="E16" s="5">
        <v>624</v>
      </c>
      <c r="F16" s="5">
        <f t="shared" si="0"/>
        <v>686.40000000000009</v>
      </c>
      <c r="G16" s="66">
        <f>G15</f>
        <v>27240</v>
      </c>
      <c r="H16" s="77">
        <f t="shared" si="1"/>
        <v>16997760</v>
      </c>
      <c r="I16" s="78">
        <f t="shared" si="2"/>
        <v>18017625.600000001</v>
      </c>
      <c r="J16" s="79">
        <f t="shared" si="3"/>
        <v>45000</v>
      </c>
      <c r="K16" s="80">
        <f t="shared" si="4"/>
        <v>2059200.0000000002</v>
      </c>
      <c r="L16" s="4"/>
      <c r="N16" s="31"/>
      <c r="P16"/>
      <c r="Q16" s="3"/>
    </row>
    <row r="17" spans="1:21" ht="16.5" x14ac:dyDescent="0.3">
      <c r="A17" s="66">
        <v>16</v>
      </c>
      <c r="B17" s="5">
        <v>501</v>
      </c>
      <c r="C17" s="5">
        <v>5</v>
      </c>
      <c r="D17" s="5" t="s">
        <v>24</v>
      </c>
      <c r="E17" s="5">
        <v>624</v>
      </c>
      <c r="F17" s="5">
        <f t="shared" si="0"/>
        <v>686.40000000000009</v>
      </c>
      <c r="G17" s="66">
        <f>G16+80</f>
        <v>27320</v>
      </c>
      <c r="H17" s="77">
        <f t="shared" si="1"/>
        <v>17047680</v>
      </c>
      <c r="I17" s="78">
        <f t="shared" si="2"/>
        <v>18070540.800000001</v>
      </c>
      <c r="J17" s="79">
        <f t="shared" si="3"/>
        <v>45000</v>
      </c>
      <c r="K17" s="80">
        <f t="shared" si="4"/>
        <v>2059200.0000000002</v>
      </c>
      <c r="L17" s="4"/>
      <c r="N17" s="31"/>
      <c r="P17"/>
      <c r="Q17" s="3"/>
    </row>
    <row r="18" spans="1:21" ht="16.5" x14ac:dyDescent="0.3">
      <c r="A18" s="66">
        <v>17</v>
      </c>
      <c r="B18" s="5">
        <v>502</v>
      </c>
      <c r="C18" s="5">
        <v>5</v>
      </c>
      <c r="D18" s="5" t="s">
        <v>15</v>
      </c>
      <c r="E18" s="5">
        <v>1122</v>
      </c>
      <c r="F18" s="5">
        <f t="shared" si="0"/>
        <v>1234.2</v>
      </c>
      <c r="G18" s="66">
        <f t="shared" si="5"/>
        <v>27320</v>
      </c>
      <c r="H18" s="77">
        <f t="shared" si="1"/>
        <v>30653040</v>
      </c>
      <c r="I18" s="78">
        <f t="shared" si="2"/>
        <v>32492222.400000002</v>
      </c>
      <c r="J18" s="79">
        <f t="shared" si="3"/>
        <v>81000</v>
      </c>
      <c r="K18" s="80">
        <f t="shared" si="4"/>
        <v>3702600</v>
      </c>
      <c r="L18" s="4"/>
      <c r="N18" s="31"/>
      <c r="P18" s="3"/>
      <c r="Q18" s="3"/>
      <c r="R18" s="3"/>
      <c r="S18" s="7"/>
    </row>
    <row r="19" spans="1:21" ht="16.5" x14ac:dyDescent="0.3">
      <c r="A19" s="66">
        <v>18</v>
      </c>
      <c r="B19" s="5">
        <v>503</v>
      </c>
      <c r="C19" s="5">
        <v>5</v>
      </c>
      <c r="D19" s="5" t="s">
        <v>15</v>
      </c>
      <c r="E19" s="5">
        <v>1122</v>
      </c>
      <c r="F19" s="5">
        <f t="shared" si="0"/>
        <v>1234.2</v>
      </c>
      <c r="G19" s="66">
        <f>G18</f>
        <v>27320</v>
      </c>
      <c r="H19" s="77">
        <f t="shared" si="1"/>
        <v>30653040</v>
      </c>
      <c r="I19" s="78">
        <f t="shared" si="2"/>
        <v>32492222.400000002</v>
      </c>
      <c r="J19" s="79">
        <f t="shared" si="3"/>
        <v>81000</v>
      </c>
      <c r="K19" s="80">
        <f t="shared" si="4"/>
        <v>3702600</v>
      </c>
      <c r="L19" s="4"/>
      <c r="N19" s="31"/>
      <c r="P19" s="3"/>
      <c r="Q19" s="3"/>
      <c r="R19" s="3"/>
      <c r="S19" s="7"/>
    </row>
    <row r="20" spans="1:21" ht="17.25" thickBot="1" x14ac:dyDescent="0.35">
      <c r="A20" s="66">
        <v>19</v>
      </c>
      <c r="B20" s="5">
        <v>504</v>
      </c>
      <c r="C20" s="5">
        <v>5</v>
      </c>
      <c r="D20" s="5" t="s">
        <v>24</v>
      </c>
      <c r="E20" s="5">
        <v>624</v>
      </c>
      <c r="F20" s="5">
        <f t="shared" si="0"/>
        <v>686.40000000000009</v>
      </c>
      <c r="G20" s="66">
        <f>G19</f>
        <v>27320</v>
      </c>
      <c r="H20" s="77">
        <f t="shared" si="1"/>
        <v>17047680</v>
      </c>
      <c r="I20" s="78">
        <f t="shared" si="2"/>
        <v>18070540.800000001</v>
      </c>
      <c r="J20" s="79">
        <f t="shared" si="3"/>
        <v>45000</v>
      </c>
      <c r="K20" s="80">
        <f t="shared" si="4"/>
        <v>2059200.0000000002</v>
      </c>
      <c r="L20" s="4"/>
      <c r="N20" s="31"/>
      <c r="P20" s="3"/>
      <c r="Q20" s="3"/>
      <c r="R20" s="3"/>
      <c r="S20" s="7"/>
    </row>
    <row r="21" spans="1:21" ht="17.25" thickBot="1" x14ac:dyDescent="0.35">
      <c r="A21" s="66">
        <v>20</v>
      </c>
      <c r="B21" s="5">
        <v>601</v>
      </c>
      <c r="C21" s="5">
        <v>6</v>
      </c>
      <c r="D21" s="5" t="s">
        <v>24</v>
      </c>
      <c r="E21" s="5">
        <v>624</v>
      </c>
      <c r="F21" s="5">
        <f t="shared" si="0"/>
        <v>686.40000000000009</v>
      </c>
      <c r="G21" s="66">
        <f>G20+80</f>
        <v>27400</v>
      </c>
      <c r="H21" s="77">
        <f t="shared" si="1"/>
        <v>17097600</v>
      </c>
      <c r="I21" s="78">
        <f t="shared" si="2"/>
        <v>18123456</v>
      </c>
      <c r="J21" s="79">
        <f t="shared" si="3"/>
        <v>45500</v>
      </c>
      <c r="K21" s="80">
        <f t="shared" si="4"/>
        <v>2059200.0000000002</v>
      </c>
      <c r="L21" s="4"/>
      <c r="P21" s="24"/>
      <c r="Q21" s="3"/>
      <c r="R21" s="3"/>
      <c r="S21" s="7"/>
      <c r="U21" s="26"/>
    </row>
    <row r="22" spans="1:21" ht="17.25" thickBot="1" x14ac:dyDescent="0.35">
      <c r="A22" s="66">
        <v>21</v>
      </c>
      <c r="B22" s="5">
        <v>602</v>
      </c>
      <c r="C22" s="5">
        <v>6</v>
      </c>
      <c r="D22" s="5" t="s">
        <v>15</v>
      </c>
      <c r="E22" s="5">
        <v>1122</v>
      </c>
      <c r="F22" s="5">
        <f t="shared" si="0"/>
        <v>1234.2</v>
      </c>
      <c r="G22" s="66">
        <f t="shared" si="5"/>
        <v>27400</v>
      </c>
      <c r="H22" s="77">
        <f t="shared" si="1"/>
        <v>30742800</v>
      </c>
      <c r="I22" s="78">
        <f t="shared" si="2"/>
        <v>32587368</v>
      </c>
      <c r="J22" s="79">
        <f t="shared" si="3"/>
        <v>81500</v>
      </c>
      <c r="K22" s="80">
        <f t="shared" si="4"/>
        <v>3702600</v>
      </c>
      <c r="L22" s="4"/>
      <c r="N22" s="31"/>
      <c r="P22" s="24"/>
      <c r="Q22" s="3"/>
      <c r="R22" s="3"/>
      <c r="S22" s="7"/>
      <c r="U22" s="26"/>
    </row>
    <row r="23" spans="1:21" ht="17.25" thickBot="1" x14ac:dyDescent="0.35">
      <c r="A23" s="66">
        <v>22</v>
      </c>
      <c r="B23" s="5">
        <v>603</v>
      </c>
      <c r="C23" s="5">
        <v>6</v>
      </c>
      <c r="D23" s="5" t="s">
        <v>15</v>
      </c>
      <c r="E23" s="5">
        <v>1122</v>
      </c>
      <c r="F23" s="5">
        <f t="shared" si="0"/>
        <v>1234.2</v>
      </c>
      <c r="G23" s="66">
        <f>G22</f>
        <v>27400</v>
      </c>
      <c r="H23" s="77">
        <f t="shared" si="1"/>
        <v>30742800</v>
      </c>
      <c r="I23" s="78">
        <f t="shared" si="2"/>
        <v>32587368</v>
      </c>
      <c r="J23" s="79">
        <f t="shared" si="3"/>
        <v>81500</v>
      </c>
      <c r="K23" s="80">
        <f t="shared" si="4"/>
        <v>3702600</v>
      </c>
      <c r="L23" s="4"/>
      <c r="N23" s="31"/>
      <c r="P23" s="24"/>
      <c r="Q23" s="3"/>
      <c r="R23" s="3"/>
      <c r="S23" s="7"/>
      <c r="U23" s="26"/>
    </row>
    <row r="24" spans="1:21" ht="17.25" thickBot="1" x14ac:dyDescent="0.35">
      <c r="A24" s="66">
        <v>23</v>
      </c>
      <c r="B24" s="5">
        <v>604</v>
      </c>
      <c r="C24" s="5">
        <v>6</v>
      </c>
      <c r="D24" s="5" t="s">
        <v>24</v>
      </c>
      <c r="E24" s="5">
        <v>624</v>
      </c>
      <c r="F24" s="5">
        <f t="shared" si="0"/>
        <v>686.40000000000009</v>
      </c>
      <c r="G24" s="66">
        <f>G23</f>
        <v>27400</v>
      </c>
      <c r="H24" s="77">
        <f t="shared" si="1"/>
        <v>17097600</v>
      </c>
      <c r="I24" s="78">
        <f t="shared" si="2"/>
        <v>18123456</v>
      </c>
      <c r="J24" s="79">
        <f t="shared" si="3"/>
        <v>45500</v>
      </c>
      <c r="K24" s="80">
        <f t="shared" si="4"/>
        <v>2059200.0000000002</v>
      </c>
      <c r="L24" s="4"/>
      <c r="N24" s="31"/>
      <c r="P24" s="24"/>
      <c r="Q24" s="3"/>
      <c r="R24" s="3"/>
      <c r="S24" s="7"/>
      <c r="U24" s="26"/>
    </row>
    <row r="25" spans="1:21" ht="17.25" thickBot="1" x14ac:dyDescent="0.35">
      <c r="A25" s="66">
        <v>24</v>
      </c>
      <c r="B25" s="5">
        <v>701</v>
      </c>
      <c r="C25" s="5">
        <v>7</v>
      </c>
      <c r="D25" s="5" t="s">
        <v>24</v>
      </c>
      <c r="E25" s="5">
        <v>624</v>
      </c>
      <c r="F25" s="5">
        <f t="shared" si="0"/>
        <v>686.40000000000009</v>
      </c>
      <c r="G25" s="66">
        <f>G24+80</f>
        <v>27480</v>
      </c>
      <c r="H25" s="77">
        <f t="shared" si="1"/>
        <v>17147520</v>
      </c>
      <c r="I25" s="78">
        <f t="shared" si="2"/>
        <v>18176371.199999999</v>
      </c>
      <c r="J25" s="79">
        <f t="shared" si="3"/>
        <v>45500</v>
      </c>
      <c r="K25" s="80">
        <f t="shared" si="4"/>
        <v>2059200.0000000002</v>
      </c>
      <c r="L25" s="4"/>
      <c r="N25" s="31"/>
      <c r="P25" s="24"/>
      <c r="Q25" s="3"/>
      <c r="R25" s="25"/>
      <c r="S25" s="27"/>
      <c r="U25" s="26"/>
    </row>
    <row r="26" spans="1:21" ht="16.5" x14ac:dyDescent="0.3">
      <c r="A26" s="66">
        <v>25</v>
      </c>
      <c r="B26" s="5">
        <v>702</v>
      </c>
      <c r="C26" s="5">
        <v>7</v>
      </c>
      <c r="D26" s="5" t="s">
        <v>15</v>
      </c>
      <c r="E26" s="5">
        <v>1122</v>
      </c>
      <c r="F26" s="5">
        <f t="shared" si="0"/>
        <v>1234.2</v>
      </c>
      <c r="G26" s="66">
        <f t="shared" si="5"/>
        <v>27480</v>
      </c>
      <c r="H26" s="77">
        <f t="shared" si="1"/>
        <v>30832560</v>
      </c>
      <c r="I26" s="78">
        <f t="shared" si="2"/>
        <v>32682513.600000001</v>
      </c>
      <c r="J26" s="79">
        <f t="shared" si="3"/>
        <v>81500</v>
      </c>
      <c r="K26" s="80">
        <f t="shared" si="4"/>
        <v>3702600</v>
      </c>
      <c r="L26" s="4"/>
      <c r="M26" s="30"/>
      <c r="N26" s="31"/>
      <c r="P26" s="3"/>
      <c r="Q26" s="3"/>
    </row>
    <row r="27" spans="1:21" ht="16.5" x14ac:dyDescent="0.3">
      <c r="A27" s="66">
        <v>26</v>
      </c>
      <c r="B27" s="5">
        <v>703</v>
      </c>
      <c r="C27" s="5">
        <v>7</v>
      </c>
      <c r="D27" s="5" t="s">
        <v>15</v>
      </c>
      <c r="E27" s="5">
        <v>1122</v>
      </c>
      <c r="F27" s="5">
        <f t="shared" si="0"/>
        <v>1234.2</v>
      </c>
      <c r="G27" s="66">
        <f>G26</f>
        <v>27480</v>
      </c>
      <c r="H27" s="77">
        <f t="shared" si="1"/>
        <v>30832560</v>
      </c>
      <c r="I27" s="78">
        <f t="shared" si="2"/>
        <v>32682513.600000001</v>
      </c>
      <c r="J27" s="79">
        <f t="shared" si="3"/>
        <v>81500</v>
      </c>
      <c r="K27" s="80">
        <f t="shared" si="4"/>
        <v>3702600</v>
      </c>
      <c r="L27" s="4"/>
      <c r="M27" s="30"/>
      <c r="N27" s="31"/>
      <c r="P27" s="3"/>
      <c r="Q27" s="3"/>
    </row>
    <row r="28" spans="1:21" ht="16.5" x14ac:dyDescent="0.3">
      <c r="A28" s="66">
        <v>27</v>
      </c>
      <c r="B28" s="5">
        <v>704</v>
      </c>
      <c r="C28" s="5">
        <v>7</v>
      </c>
      <c r="D28" s="5" t="s">
        <v>24</v>
      </c>
      <c r="E28" s="5">
        <v>624</v>
      </c>
      <c r="F28" s="5">
        <f t="shared" si="0"/>
        <v>686.40000000000009</v>
      </c>
      <c r="G28" s="66">
        <f>G27</f>
        <v>27480</v>
      </c>
      <c r="H28" s="77">
        <f t="shared" si="1"/>
        <v>17147520</v>
      </c>
      <c r="I28" s="78">
        <f t="shared" si="2"/>
        <v>18176371.199999999</v>
      </c>
      <c r="J28" s="79">
        <f t="shared" si="3"/>
        <v>45500</v>
      </c>
      <c r="K28" s="80">
        <f t="shared" si="4"/>
        <v>2059200.0000000002</v>
      </c>
      <c r="L28" s="4"/>
      <c r="M28" s="30"/>
      <c r="N28" s="31"/>
      <c r="P28" s="3"/>
      <c r="Q28" s="3"/>
    </row>
    <row r="29" spans="1:21" ht="16.5" x14ac:dyDescent="0.3">
      <c r="A29" s="66">
        <v>28</v>
      </c>
      <c r="B29" s="5">
        <v>801</v>
      </c>
      <c r="C29" s="5">
        <v>8</v>
      </c>
      <c r="D29" s="5" t="s">
        <v>24</v>
      </c>
      <c r="E29" s="5">
        <v>624</v>
      </c>
      <c r="F29" s="5">
        <f t="shared" si="0"/>
        <v>686.40000000000009</v>
      </c>
      <c r="G29" s="66">
        <f>G28+80</f>
        <v>27560</v>
      </c>
      <c r="H29" s="77">
        <f t="shared" si="1"/>
        <v>17197440</v>
      </c>
      <c r="I29" s="78">
        <f t="shared" si="2"/>
        <v>18229286.400000002</v>
      </c>
      <c r="J29" s="79">
        <f t="shared" si="3"/>
        <v>45500</v>
      </c>
      <c r="K29" s="80">
        <f t="shared" si="4"/>
        <v>2059200.0000000002</v>
      </c>
      <c r="L29" s="4"/>
      <c r="M29" s="30"/>
      <c r="N29" s="31"/>
      <c r="P29" s="3"/>
      <c r="Q29" s="3"/>
    </row>
    <row r="30" spans="1:21" ht="16.5" x14ac:dyDescent="0.3">
      <c r="A30" s="66">
        <v>29</v>
      </c>
      <c r="B30" s="5">
        <v>802</v>
      </c>
      <c r="C30" s="5">
        <v>8</v>
      </c>
      <c r="D30" s="5" t="s">
        <v>15</v>
      </c>
      <c r="E30" s="5">
        <v>1122</v>
      </c>
      <c r="F30" s="5">
        <f t="shared" si="0"/>
        <v>1234.2</v>
      </c>
      <c r="G30" s="66">
        <f t="shared" ref="G30" si="6">G29</f>
        <v>27560</v>
      </c>
      <c r="H30" s="77">
        <f t="shared" si="1"/>
        <v>30922320</v>
      </c>
      <c r="I30" s="78">
        <f t="shared" si="2"/>
        <v>32777659.200000003</v>
      </c>
      <c r="J30" s="79">
        <f t="shared" si="3"/>
        <v>82000</v>
      </c>
      <c r="K30" s="80">
        <f t="shared" si="4"/>
        <v>3702600</v>
      </c>
      <c r="L30" s="4"/>
      <c r="M30" s="30"/>
      <c r="N30" s="31"/>
      <c r="P30" s="3"/>
      <c r="Q30" s="3"/>
    </row>
    <row r="31" spans="1:21" ht="16.5" x14ac:dyDescent="0.3">
      <c r="A31" s="66">
        <v>30</v>
      </c>
      <c r="B31" s="5">
        <v>803</v>
      </c>
      <c r="C31" s="5">
        <v>8</v>
      </c>
      <c r="D31" s="5" t="s">
        <v>15</v>
      </c>
      <c r="E31" s="5">
        <v>1122</v>
      </c>
      <c r="F31" s="5">
        <f t="shared" si="0"/>
        <v>1234.2</v>
      </c>
      <c r="G31" s="66">
        <f>G30</f>
        <v>27560</v>
      </c>
      <c r="H31" s="77">
        <f t="shared" si="1"/>
        <v>30922320</v>
      </c>
      <c r="I31" s="78">
        <f t="shared" si="2"/>
        <v>32777659.200000003</v>
      </c>
      <c r="J31" s="79">
        <f t="shared" si="3"/>
        <v>82000</v>
      </c>
      <c r="K31" s="80">
        <f t="shared" si="4"/>
        <v>3702600</v>
      </c>
      <c r="L31" s="4"/>
      <c r="M31" s="30"/>
      <c r="N31" s="31"/>
      <c r="P31" s="3"/>
      <c r="Q31" s="3"/>
    </row>
    <row r="32" spans="1:21" ht="16.5" x14ac:dyDescent="0.3">
      <c r="A32" s="66">
        <v>31</v>
      </c>
      <c r="B32" s="5">
        <v>804</v>
      </c>
      <c r="C32" s="5">
        <v>8</v>
      </c>
      <c r="D32" s="5" t="s">
        <v>24</v>
      </c>
      <c r="E32" s="5">
        <v>624</v>
      </c>
      <c r="F32" s="5">
        <f t="shared" si="0"/>
        <v>686.40000000000009</v>
      </c>
      <c r="G32" s="66">
        <f>G31</f>
        <v>27560</v>
      </c>
      <c r="H32" s="77">
        <f t="shared" si="1"/>
        <v>17197440</v>
      </c>
      <c r="I32" s="78">
        <f t="shared" si="2"/>
        <v>18229286.400000002</v>
      </c>
      <c r="J32" s="79">
        <f t="shared" si="3"/>
        <v>45500</v>
      </c>
      <c r="K32" s="80">
        <f t="shared" si="4"/>
        <v>2059200.0000000002</v>
      </c>
      <c r="L32" s="4"/>
      <c r="M32" s="30"/>
      <c r="N32" s="31"/>
      <c r="P32" s="3"/>
      <c r="Q32" s="3"/>
    </row>
    <row r="33" spans="1:17" ht="16.5" x14ac:dyDescent="0.3">
      <c r="A33" s="66">
        <v>32</v>
      </c>
      <c r="B33" s="5">
        <v>901</v>
      </c>
      <c r="C33" s="5">
        <v>9</v>
      </c>
      <c r="D33" s="5" t="s">
        <v>24</v>
      </c>
      <c r="E33" s="5">
        <v>624</v>
      </c>
      <c r="F33" s="5">
        <f t="shared" si="0"/>
        <v>686.40000000000009</v>
      </c>
      <c r="G33" s="66">
        <f>G32+80</f>
        <v>27640</v>
      </c>
      <c r="H33" s="77">
        <f t="shared" si="1"/>
        <v>17247360</v>
      </c>
      <c r="I33" s="78">
        <f t="shared" si="2"/>
        <v>18282201.600000001</v>
      </c>
      <c r="J33" s="79">
        <f t="shared" si="3"/>
        <v>45500</v>
      </c>
      <c r="K33" s="80">
        <f t="shared" si="4"/>
        <v>2059200.0000000002</v>
      </c>
      <c r="L33" s="4"/>
      <c r="M33" s="30"/>
      <c r="N33" s="31"/>
      <c r="P33" s="3"/>
      <c r="Q33" s="3"/>
    </row>
    <row r="34" spans="1:17" ht="16.5" x14ac:dyDescent="0.3">
      <c r="A34" s="66">
        <v>33</v>
      </c>
      <c r="B34" s="5">
        <v>902</v>
      </c>
      <c r="C34" s="5">
        <v>9</v>
      </c>
      <c r="D34" s="5" t="s">
        <v>15</v>
      </c>
      <c r="E34" s="5">
        <v>1122</v>
      </c>
      <c r="F34" s="5">
        <f t="shared" si="0"/>
        <v>1234.2</v>
      </c>
      <c r="G34" s="66">
        <f t="shared" ref="G34" si="7">G33</f>
        <v>27640</v>
      </c>
      <c r="H34" s="77">
        <f t="shared" si="1"/>
        <v>31012080</v>
      </c>
      <c r="I34" s="78">
        <f t="shared" si="2"/>
        <v>32872804.800000001</v>
      </c>
      <c r="J34" s="79">
        <f t="shared" si="3"/>
        <v>82000</v>
      </c>
      <c r="K34" s="80">
        <f t="shared" si="4"/>
        <v>3702600</v>
      </c>
      <c r="L34" s="4"/>
      <c r="M34" s="30"/>
      <c r="N34" s="31"/>
      <c r="P34" s="3"/>
      <c r="Q34" s="3"/>
    </row>
    <row r="35" spans="1:17" ht="16.5" x14ac:dyDescent="0.3">
      <c r="A35" s="66">
        <v>34</v>
      </c>
      <c r="B35" s="5">
        <v>903</v>
      </c>
      <c r="C35" s="5">
        <v>9</v>
      </c>
      <c r="D35" s="5" t="s">
        <v>15</v>
      </c>
      <c r="E35" s="5">
        <v>1122</v>
      </c>
      <c r="F35" s="5">
        <f t="shared" si="0"/>
        <v>1234.2</v>
      </c>
      <c r="G35" s="66">
        <f>G34</f>
        <v>27640</v>
      </c>
      <c r="H35" s="77">
        <f t="shared" si="1"/>
        <v>31012080</v>
      </c>
      <c r="I35" s="78">
        <f t="shared" si="2"/>
        <v>32872804.800000001</v>
      </c>
      <c r="J35" s="79">
        <f t="shared" si="3"/>
        <v>82000</v>
      </c>
      <c r="K35" s="80">
        <f t="shared" si="4"/>
        <v>3702600</v>
      </c>
      <c r="L35" s="4"/>
      <c r="M35" s="30"/>
      <c r="N35" s="31"/>
      <c r="P35" s="3"/>
      <c r="Q35" s="3"/>
    </row>
    <row r="36" spans="1:17" ht="16.5" x14ac:dyDescent="0.3">
      <c r="A36" s="66">
        <v>35</v>
      </c>
      <c r="B36" s="5">
        <v>904</v>
      </c>
      <c r="C36" s="5">
        <v>9</v>
      </c>
      <c r="D36" s="5" t="s">
        <v>24</v>
      </c>
      <c r="E36" s="5">
        <v>624</v>
      </c>
      <c r="F36" s="5">
        <f t="shared" si="0"/>
        <v>686.40000000000009</v>
      </c>
      <c r="G36" s="66">
        <f>G35</f>
        <v>27640</v>
      </c>
      <c r="H36" s="77">
        <f t="shared" si="1"/>
        <v>17247360</v>
      </c>
      <c r="I36" s="78">
        <f t="shared" si="2"/>
        <v>18282201.600000001</v>
      </c>
      <c r="J36" s="79">
        <f t="shared" si="3"/>
        <v>45500</v>
      </c>
      <c r="K36" s="80">
        <f t="shared" si="4"/>
        <v>2059200.0000000002</v>
      </c>
      <c r="L36" s="4"/>
      <c r="M36" s="30"/>
      <c r="N36" s="31"/>
      <c r="P36" s="3"/>
      <c r="Q36" s="3"/>
    </row>
    <row r="37" spans="1:17" ht="16.5" x14ac:dyDescent="0.3">
      <c r="A37" s="66">
        <v>36</v>
      </c>
      <c r="B37" s="5">
        <v>1001</v>
      </c>
      <c r="C37" s="5">
        <v>10</v>
      </c>
      <c r="D37" s="5" t="s">
        <v>24</v>
      </c>
      <c r="E37" s="5">
        <v>624</v>
      </c>
      <c r="F37" s="5">
        <f t="shared" si="0"/>
        <v>686.40000000000009</v>
      </c>
      <c r="G37" s="66">
        <f>G36+80</f>
        <v>27720</v>
      </c>
      <c r="H37" s="77">
        <f t="shared" si="1"/>
        <v>17297280</v>
      </c>
      <c r="I37" s="78">
        <f t="shared" si="2"/>
        <v>18335116.800000001</v>
      </c>
      <c r="J37" s="79">
        <f t="shared" si="3"/>
        <v>46000</v>
      </c>
      <c r="K37" s="80">
        <f t="shared" si="4"/>
        <v>2059200.0000000002</v>
      </c>
      <c r="L37" s="4"/>
      <c r="M37" s="30"/>
      <c r="N37" s="31"/>
      <c r="P37" s="3"/>
      <c r="Q37" s="3"/>
    </row>
    <row r="38" spans="1:17" ht="16.5" x14ac:dyDescent="0.3">
      <c r="A38" s="66">
        <v>37</v>
      </c>
      <c r="B38" s="5">
        <v>1002</v>
      </c>
      <c r="C38" s="5">
        <v>10</v>
      </c>
      <c r="D38" s="5" t="s">
        <v>15</v>
      </c>
      <c r="E38" s="5">
        <v>1122</v>
      </c>
      <c r="F38" s="5">
        <f t="shared" si="0"/>
        <v>1234.2</v>
      </c>
      <c r="G38" s="66">
        <f t="shared" ref="G38" si="8">G37</f>
        <v>27720</v>
      </c>
      <c r="H38" s="77">
        <f t="shared" si="1"/>
        <v>31101840</v>
      </c>
      <c r="I38" s="78">
        <f t="shared" si="2"/>
        <v>32967950.400000002</v>
      </c>
      <c r="J38" s="79">
        <f t="shared" si="3"/>
        <v>82500</v>
      </c>
      <c r="K38" s="80">
        <f t="shared" si="4"/>
        <v>3702600</v>
      </c>
      <c r="L38" s="4"/>
      <c r="M38" s="30"/>
      <c r="N38" s="31"/>
      <c r="P38" s="3"/>
      <c r="Q38" s="3"/>
    </row>
    <row r="39" spans="1:17" ht="16.5" x14ac:dyDescent="0.3">
      <c r="A39" s="66">
        <v>38</v>
      </c>
      <c r="B39" s="5">
        <v>1003</v>
      </c>
      <c r="C39" s="5">
        <v>10</v>
      </c>
      <c r="D39" s="5" t="s">
        <v>15</v>
      </c>
      <c r="E39" s="5">
        <v>1122</v>
      </c>
      <c r="F39" s="5">
        <f t="shared" si="0"/>
        <v>1234.2</v>
      </c>
      <c r="G39" s="66">
        <f>G38</f>
        <v>27720</v>
      </c>
      <c r="H39" s="77">
        <f t="shared" si="1"/>
        <v>31101840</v>
      </c>
      <c r="I39" s="78">
        <f t="shared" si="2"/>
        <v>32967950.400000002</v>
      </c>
      <c r="J39" s="79">
        <f t="shared" si="3"/>
        <v>82500</v>
      </c>
      <c r="K39" s="80">
        <f t="shared" si="4"/>
        <v>3702600</v>
      </c>
      <c r="L39" s="4"/>
      <c r="M39" s="30"/>
      <c r="N39" s="31"/>
      <c r="P39" s="3"/>
      <c r="Q39" s="3"/>
    </row>
    <row r="40" spans="1:17" ht="16.5" x14ac:dyDescent="0.3">
      <c r="A40" s="66">
        <v>39</v>
      </c>
      <c r="B40" s="5">
        <v>1004</v>
      </c>
      <c r="C40" s="5">
        <v>10</v>
      </c>
      <c r="D40" s="5" t="s">
        <v>24</v>
      </c>
      <c r="E40" s="5">
        <v>624</v>
      </c>
      <c r="F40" s="5">
        <f t="shared" si="0"/>
        <v>686.40000000000009</v>
      </c>
      <c r="G40" s="66">
        <f>G39</f>
        <v>27720</v>
      </c>
      <c r="H40" s="77">
        <f t="shared" si="1"/>
        <v>17297280</v>
      </c>
      <c r="I40" s="78">
        <f t="shared" si="2"/>
        <v>18335116.800000001</v>
      </c>
      <c r="J40" s="79">
        <f t="shared" si="3"/>
        <v>46000</v>
      </c>
      <c r="K40" s="80">
        <f t="shared" si="4"/>
        <v>2059200.0000000002</v>
      </c>
      <c r="L40" s="4"/>
      <c r="M40" s="30"/>
      <c r="N40" s="31"/>
      <c r="P40" s="3"/>
      <c r="Q40" s="3"/>
    </row>
    <row r="41" spans="1:17" ht="16.5" x14ac:dyDescent="0.3">
      <c r="A41" s="66">
        <v>40</v>
      </c>
      <c r="B41" s="5">
        <v>1101</v>
      </c>
      <c r="C41" s="5">
        <v>11</v>
      </c>
      <c r="D41" s="5" t="s">
        <v>24</v>
      </c>
      <c r="E41" s="5">
        <v>624</v>
      </c>
      <c r="F41" s="5">
        <f t="shared" si="0"/>
        <v>686.40000000000009</v>
      </c>
      <c r="G41" s="66">
        <f>G40+80</f>
        <v>27800</v>
      </c>
      <c r="H41" s="77">
        <f t="shared" si="1"/>
        <v>17347200</v>
      </c>
      <c r="I41" s="78">
        <f t="shared" si="2"/>
        <v>18388032</v>
      </c>
      <c r="J41" s="79">
        <f t="shared" si="3"/>
        <v>46000</v>
      </c>
      <c r="K41" s="80">
        <f t="shared" si="4"/>
        <v>2059200.0000000002</v>
      </c>
      <c r="L41" s="4"/>
      <c r="M41" s="30"/>
      <c r="N41" s="31"/>
      <c r="P41" s="3"/>
      <c r="Q41" s="3"/>
    </row>
    <row r="42" spans="1:17" ht="16.5" x14ac:dyDescent="0.3">
      <c r="A42" s="66">
        <v>41</v>
      </c>
      <c r="B42" s="5">
        <v>1102</v>
      </c>
      <c r="C42" s="5">
        <v>11</v>
      </c>
      <c r="D42" s="5" t="s">
        <v>15</v>
      </c>
      <c r="E42" s="5">
        <v>1122</v>
      </c>
      <c r="F42" s="5">
        <f t="shared" si="0"/>
        <v>1234.2</v>
      </c>
      <c r="G42" s="66">
        <f t="shared" ref="G42" si="9">G41</f>
        <v>27800</v>
      </c>
      <c r="H42" s="77">
        <f t="shared" si="1"/>
        <v>31191600</v>
      </c>
      <c r="I42" s="78">
        <f t="shared" si="2"/>
        <v>33063096</v>
      </c>
      <c r="J42" s="79">
        <f t="shared" si="3"/>
        <v>82500</v>
      </c>
      <c r="K42" s="80">
        <f t="shared" si="4"/>
        <v>3702600</v>
      </c>
      <c r="L42" s="4"/>
      <c r="M42" s="30"/>
      <c r="N42" s="31"/>
      <c r="P42" s="3"/>
      <c r="Q42" s="3"/>
    </row>
    <row r="43" spans="1:17" ht="16.5" x14ac:dyDescent="0.3">
      <c r="A43" s="66">
        <v>42</v>
      </c>
      <c r="B43" s="5">
        <v>1103</v>
      </c>
      <c r="C43" s="5">
        <v>11</v>
      </c>
      <c r="D43" s="5" t="s">
        <v>15</v>
      </c>
      <c r="E43" s="5">
        <v>1122</v>
      </c>
      <c r="F43" s="5">
        <f t="shared" si="0"/>
        <v>1234.2</v>
      </c>
      <c r="G43" s="66">
        <f>G42</f>
        <v>27800</v>
      </c>
      <c r="H43" s="77">
        <f t="shared" si="1"/>
        <v>31191600</v>
      </c>
      <c r="I43" s="78">
        <f t="shared" si="2"/>
        <v>33063096</v>
      </c>
      <c r="J43" s="79">
        <f t="shared" si="3"/>
        <v>82500</v>
      </c>
      <c r="K43" s="80">
        <f t="shared" si="4"/>
        <v>3702600</v>
      </c>
      <c r="L43" s="4"/>
      <c r="M43" s="30"/>
      <c r="N43" s="31"/>
      <c r="P43" s="3"/>
      <c r="Q43" s="3"/>
    </row>
    <row r="44" spans="1:17" ht="16.5" x14ac:dyDescent="0.3">
      <c r="A44" s="66">
        <v>43</v>
      </c>
      <c r="B44" s="5">
        <v>1104</v>
      </c>
      <c r="C44" s="5">
        <v>11</v>
      </c>
      <c r="D44" s="5" t="s">
        <v>24</v>
      </c>
      <c r="E44" s="5">
        <v>624</v>
      </c>
      <c r="F44" s="5">
        <f t="shared" si="0"/>
        <v>686.40000000000009</v>
      </c>
      <c r="G44" s="66">
        <f>G43</f>
        <v>27800</v>
      </c>
      <c r="H44" s="77">
        <f t="shared" si="1"/>
        <v>17347200</v>
      </c>
      <c r="I44" s="78">
        <f t="shared" si="2"/>
        <v>18388032</v>
      </c>
      <c r="J44" s="79">
        <f t="shared" si="3"/>
        <v>46000</v>
      </c>
      <c r="K44" s="80">
        <f t="shared" si="4"/>
        <v>2059200.0000000002</v>
      </c>
      <c r="L44" s="4"/>
      <c r="M44" s="30"/>
      <c r="N44" s="31"/>
      <c r="P44" s="3"/>
      <c r="Q44" s="3"/>
    </row>
    <row r="45" spans="1:17" ht="16.5" x14ac:dyDescent="0.3">
      <c r="A45" s="66">
        <v>44</v>
      </c>
      <c r="B45" s="5">
        <v>1201</v>
      </c>
      <c r="C45" s="5">
        <v>12</v>
      </c>
      <c r="D45" s="5" t="s">
        <v>24</v>
      </c>
      <c r="E45" s="5">
        <v>624</v>
      </c>
      <c r="F45" s="5">
        <f t="shared" si="0"/>
        <v>686.40000000000009</v>
      </c>
      <c r="G45" s="66">
        <f>G44+80</f>
        <v>27880</v>
      </c>
      <c r="H45" s="77">
        <f t="shared" si="1"/>
        <v>17397120</v>
      </c>
      <c r="I45" s="78">
        <f t="shared" si="2"/>
        <v>18440947.199999999</v>
      </c>
      <c r="J45" s="79">
        <f t="shared" si="3"/>
        <v>46000</v>
      </c>
      <c r="K45" s="80">
        <f t="shared" si="4"/>
        <v>2059200.0000000002</v>
      </c>
      <c r="L45" s="4"/>
      <c r="M45" s="30"/>
      <c r="N45" s="31"/>
      <c r="P45" s="3"/>
      <c r="Q45" s="3"/>
    </row>
    <row r="46" spans="1:17" ht="16.5" x14ac:dyDescent="0.3">
      <c r="A46" s="66">
        <v>45</v>
      </c>
      <c r="B46" s="5">
        <v>1202</v>
      </c>
      <c r="C46" s="5">
        <v>12</v>
      </c>
      <c r="D46" s="5" t="s">
        <v>15</v>
      </c>
      <c r="E46" s="5">
        <v>1122</v>
      </c>
      <c r="F46" s="5">
        <f t="shared" si="0"/>
        <v>1234.2</v>
      </c>
      <c r="G46" s="66">
        <f t="shared" ref="G46" si="10">G45</f>
        <v>27880</v>
      </c>
      <c r="H46" s="77">
        <f t="shared" si="1"/>
        <v>31281360</v>
      </c>
      <c r="I46" s="78">
        <f t="shared" si="2"/>
        <v>33158241.600000001</v>
      </c>
      <c r="J46" s="79">
        <f t="shared" si="3"/>
        <v>83000</v>
      </c>
      <c r="K46" s="80">
        <f t="shared" si="4"/>
        <v>3702600</v>
      </c>
      <c r="L46" s="4"/>
      <c r="M46" s="30"/>
      <c r="N46" s="31"/>
      <c r="P46" s="3"/>
      <c r="Q46" s="3"/>
    </row>
    <row r="47" spans="1:17" ht="16.5" x14ac:dyDescent="0.3">
      <c r="A47" s="66">
        <v>46</v>
      </c>
      <c r="B47" s="5">
        <v>1203</v>
      </c>
      <c r="C47" s="5">
        <v>12</v>
      </c>
      <c r="D47" s="5" t="s">
        <v>15</v>
      </c>
      <c r="E47" s="5">
        <v>1122</v>
      </c>
      <c r="F47" s="5">
        <f t="shared" si="0"/>
        <v>1234.2</v>
      </c>
      <c r="G47" s="66">
        <f>G46</f>
        <v>27880</v>
      </c>
      <c r="H47" s="77">
        <f t="shared" si="1"/>
        <v>31281360</v>
      </c>
      <c r="I47" s="78">
        <f t="shared" si="2"/>
        <v>33158241.600000001</v>
      </c>
      <c r="J47" s="79">
        <f t="shared" si="3"/>
        <v>83000</v>
      </c>
      <c r="K47" s="80">
        <f t="shared" si="4"/>
        <v>3702600</v>
      </c>
      <c r="L47" s="4"/>
      <c r="M47" s="30"/>
      <c r="N47" s="31"/>
      <c r="P47" s="3"/>
      <c r="Q47" s="3"/>
    </row>
    <row r="48" spans="1:17" ht="16.5" x14ac:dyDescent="0.3">
      <c r="A48" s="66">
        <v>47</v>
      </c>
      <c r="B48" s="5">
        <v>1204</v>
      </c>
      <c r="C48" s="5">
        <v>12</v>
      </c>
      <c r="D48" s="5" t="s">
        <v>24</v>
      </c>
      <c r="E48" s="5">
        <v>624</v>
      </c>
      <c r="F48" s="5">
        <f t="shared" si="0"/>
        <v>686.40000000000009</v>
      </c>
      <c r="G48" s="66">
        <f>G47</f>
        <v>27880</v>
      </c>
      <c r="H48" s="77">
        <f t="shared" si="1"/>
        <v>17397120</v>
      </c>
      <c r="I48" s="78">
        <f t="shared" si="2"/>
        <v>18440947.199999999</v>
      </c>
      <c r="J48" s="79">
        <f t="shared" si="3"/>
        <v>46000</v>
      </c>
      <c r="K48" s="80">
        <f t="shared" si="4"/>
        <v>2059200.0000000002</v>
      </c>
      <c r="L48" s="4"/>
      <c r="M48" s="30"/>
      <c r="N48" s="31"/>
      <c r="P48" s="3"/>
      <c r="Q48" s="3"/>
    </row>
    <row r="49" spans="1:27" ht="16.5" x14ac:dyDescent="0.3">
      <c r="A49" s="66">
        <v>48</v>
      </c>
      <c r="B49" s="5">
        <v>1301</v>
      </c>
      <c r="C49" s="5">
        <v>13</v>
      </c>
      <c r="D49" s="5" t="s">
        <v>24</v>
      </c>
      <c r="E49" s="5">
        <v>624</v>
      </c>
      <c r="F49" s="5">
        <f t="shared" si="0"/>
        <v>686.40000000000009</v>
      </c>
      <c r="G49" s="66">
        <f>G48+80</f>
        <v>27960</v>
      </c>
      <c r="H49" s="77">
        <f t="shared" si="1"/>
        <v>17447040</v>
      </c>
      <c r="I49" s="78">
        <f t="shared" si="2"/>
        <v>18493862.400000002</v>
      </c>
      <c r="J49" s="79">
        <f t="shared" si="3"/>
        <v>46000</v>
      </c>
      <c r="K49" s="80">
        <f t="shared" si="4"/>
        <v>2059200.0000000002</v>
      </c>
      <c r="L49" s="4"/>
      <c r="M49" s="30"/>
      <c r="N49" s="31"/>
      <c r="P49" s="3"/>
      <c r="Q49" s="3"/>
    </row>
    <row r="50" spans="1:27" ht="16.5" x14ac:dyDescent="0.3">
      <c r="A50" s="66">
        <v>49</v>
      </c>
      <c r="B50" s="5">
        <v>1302</v>
      </c>
      <c r="C50" s="5">
        <v>13</v>
      </c>
      <c r="D50" s="5" t="s">
        <v>15</v>
      </c>
      <c r="E50" s="5">
        <v>1122</v>
      </c>
      <c r="F50" s="5">
        <f t="shared" si="0"/>
        <v>1234.2</v>
      </c>
      <c r="G50" s="66">
        <f t="shared" ref="G50" si="11">G49</f>
        <v>27960</v>
      </c>
      <c r="H50" s="77">
        <f t="shared" si="1"/>
        <v>31371120</v>
      </c>
      <c r="I50" s="78">
        <f t="shared" si="2"/>
        <v>33253387.200000003</v>
      </c>
      <c r="J50" s="79">
        <f t="shared" si="3"/>
        <v>83000</v>
      </c>
      <c r="K50" s="80">
        <f t="shared" si="4"/>
        <v>3702600</v>
      </c>
      <c r="L50" s="4"/>
      <c r="M50" s="30"/>
      <c r="N50" s="31"/>
      <c r="P50" s="3"/>
      <c r="Q50" s="3"/>
    </row>
    <row r="51" spans="1:27" ht="16.5" x14ac:dyDescent="0.3">
      <c r="A51" s="66">
        <v>50</v>
      </c>
      <c r="B51" s="5">
        <v>1303</v>
      </c>
      <c r="C51" s="5">
        <v>13</v>
      </c>
      <c r="D51" s="5" t="s">
        <v>15</v>
      </c>
      <c r="E51" s="5">
        <v>1122</v>
      </c>
      <c r="F51" s="5">
        <f t="shared" si="0"/>
        <v>1234.2</v>
      </c>
      <c r="G51" s="66">
        <f>G50</f>
        <v>27960</v>
      </c>
      <c r="H51" s="77">
        <f t="shared" si="1"/>
        <v>31371120</v>
      </c>
      <c r="I51" s="78">
        <f t="shared" si="2"/>
        <v>33253387.200000003</v>
      </c>
      <c r="J51" s="79">
        <f t="shared" si="3"/>
        <v>83000</v>
      </c>
      <c r="K51" s="80">
        <f t="shared" si="4"/>
        <v>3702600</v>
      </c>
      <c r="L51" s="4"/>
      <c r="M51" s="30"/>
      <c r="N51" s="31"/>
      <c r="P51" s="3"/>
      <c r="Q51" s="3"/>
    </row>
    <row r="52" spans="1:27" ht="16.5" x14ac:dyDescent="0.3">
      <c r="A52" s="66">
        <v>51</v>
      </c>
      <c r="B52" s="5">
        <v>1304</v>
      </c>
      <c r="C52" s="5">
        <v>13</v>
      </c>
      <c r="D52" s="5" t="s">
        <v>24</v>
      </c>
      <c r="E52" s="5">
        <v>624</v>
      </c>
      <c r="F52" s="5">
        <f t="shared" si="0"/>
        <v>686.40000000000009</v>
      </c>
      <c r="G52" s="66">
        <f>G51</f>
        <v>27960</v>
      </c>
      <c r="H52" s="77">
        <f t="shared" si="1"/>
        <v>17447040</v>
      </c>
      <c r="I52" s="78">
        <f t="shared" si="2"/>
        <v>18493862.400000002</v>
      </c>
      <c r="J52" s="79">
        <f t="shared" si="3"/>
        <v>46000</v>
      </c>
      <c r="K52" s="80">
        <f t="shared" si="4"/>
        <v>2059200.0000000002</v>
      </c>
      <c r="L52" s="4"/>
      <c r="M52" s="30"/>
      <c r="N52" s="31"/>
      <c r="P52" s="3"/>
      <c r="Q52" s="3"/>
    </row>
    <row r="53" spans="1:27" ht="16.5" x14ac:dyDescent="0.3">
      <c r="A53" s="66">
        <v>52</v>
      </c>
      <c r="B53" s="5">
        <v>1401</v>
      </c>
      <c r="C53" s="5">
        <v>14</v>
      </c>
      <c r="D53" s="5" t="s">
        <v>24</v>
      </c>
      <c r="E53" s="5">
        <v>624</v>
      </c>
      <c r="F53" s="5">
        <f t="shared" si="0"/>
        <v>686.40000000000009</v>
      </c>
      <c r="G53" s="66">
        <f>G52+80</f>
        <v>28040</v>
      </c>
      <c r="H53" s="77">
        <f t="shared" si="1"/>
        <v>17496960</v>
      </c>
      <c r="I53" s="78">
        <f t="shared" si="2"/>
        <v>18546777.600000001</v>
      </c>
      <c r="J53" s="79">
        <f t="shared" si="3"/>
        <v>46500</v>
      </c>
      <c r="K53" s="80">
        <f t="shared" si="4"/>
        <v>2059200.0000000002</v>
      </c>
      <c r="L53" s="4"/>
      <c r="M53" s="30"/>
      <c r="N53" s="31"/>
      <c r="P53" s="3"/>
      <c r="Q53" s="3"/>
    </row>
    <row r="54" spans="1:27" ht="16.5" x14ac:dyDescent="0.3">
      <c r="A54" s="66">
        <v>53</v>
      </c>
      <c r="B54" s="5">
        <v>1402</v>
      </c>
      <c r="C54" s="5">
        <v>14</v>
      </c>
      <c r="D54" s="5" t="s">
        <v>15</v>
      </c>
      <c r="E54" s="5">
        <v>1122</v>
      </c>
      <c r="F54" s="5">
        <f t="shared" si="0"/>
        <v>1234.2</v>
      </c>
      <c r="G54" s="66">
        <f t="shared" ref="G54" si="12">G53</f>
        <v>28040</v>
      </c>
      <c r="H54" s="77">
        <f t="shared" si="1"/>
        <v>31460880</v>
      </c>
      <c r="I54" s="78">
        <f t="shared" si="2"/>
        <v>33348532.800000001</v>
      </c>
      <c r="J54" s="79">
        <f t="shared" si="3"/>
        <v>83500</v>
      </c>
      <c r="K54" s="80">
        <f t="shared" si="4"/>
        <v>3702600</v>
      </c>
      <c r="L54" s="4"/>
      <c r="M54" s="30"/>
      <c r="N54" s="31"/>
      <c r="P54" s="3"/>
      <c r="Q54" s="3"/>
    </row>
    <row r="55" spans="1:27" ht="16.5" x14ac:dyDescent="0.3">
      <c r="A55" s="66">
        <v>54</v>
      </c>
      <c r="B55" s="5">
        <v>1403</v>
      </c>
      <c r="C55" s="5">
        <v>14</v>
      </c>
      <c r="D55" s="5" t="s">
        <v>15</v>
      </c>
      <c r="E55" s="5">
        <v>1122</v>
      </c>
      <c r="F55" s="5">
        <f t="shared" si="0"/>
        <v>1234.2</v>
      </c>
      <c r="G55" s="66">
        <f>G54</f>
        <v>28040</v>
      </c>
      <c r="H55" s="77">
        <f t="shared" si="1"/>
        <v>31460880</v>
      </c>
      <c r="I55" s="78">
        <f t="shared" si="2"/>
        <v>33348532.800000001</v>
      </c>
      <c r="J55" s="79">
        <f t="shared" si="3"/>
        <v>83500</v>
      </c>
      <c r="K55" s="80">
        <f t="shared" si="4"/>
        <v>3702600</v>
      </c>
      <c r="L55" s="4"/>
      <c r="M55" s="30"/>
      <c r="N55" s="31"/>
      <c r="P55" s="3"/>
      <c r="Q55" s="3"/>
    </row>
    <row r="56" spans="1:27" ht="16.5" x14ac:dyDescent="0.3">
      <c r="A56" s="66">
        <v>55</v>
      </c>
      <c r="B56" s="5">
        <v>1404</v>
      </c>
      <c r="C56" s="5">
        <v>14</v>
      </c>
      <c r="D56" s="5" t="s">
        <v>24</v>
      </c>
      <c r="E56" s="5">
        <v>624</v>
      </c>
      <c r="F56" s="5">
        <f t="shared" si="0"/>
        <v>686.40000000000009</v>
      </c>
      <c r="G56" s="66">
        <f>G55</f>
        <v>28040</v>
      </c>
      <c r="H56" s="77">
        <f t="shared" si="1"/>
        <v>17496960</v>
      </c>
      <c r="I56" s="78">
        <f t="shared" si="2"/>
        <v>18546777.600000001</v>
      </c>
      <c r="J56" s="79">
        <f t="shared" si="3"/>
        <v>46500</v>
      </c>
      <c r="K56" s="80">
        <f t="shared" si="4"/>
        <v>2059200.0000000002</v>
      </c>
      <c r="L56" s="4"/>
      <c r="M56" s="30"/>
      <c r="N56" s="31"/>
      <c r="P56" s="3"/>
      <c r="Q56" s="3"/>
    </row>
    <row r="57" spans="1:27" ht="16.5" x14ac:dyDescent="0.3">
      <c r="A57" s="66">
        <v>56</v>
      </c>
      <c r="B57" s="5">
        <v>1501</v>
      </c>
      <c r="C57" s="5">
        <v>15</v>
      </c>
      <c r="D57" s="5" t="s">
        <v>24</v>
      </c>
      <c r="E57" s="5">
        <v>624</v>
      </c>
      <c r="F57" s="5">
        <f t="shared" si="0"/>
        <v>686.40000000000009</v>
      </c>
      <c r="G57" s="66">
        <f>G56+80</f>
        <v>28120</v>
      </c>
      <c r="H57" s="77">
        <f t="shared" si="1"/>
        <v>17546880</v>
      </c>
      <c r="I57" s="78">
        <f t="shared" si="2"/>
        <v>18599692.800000001</v>
      </c>
      <c r="J57" s="79">
        <f t="shared" si="3"/>
        <v>46500</v>
      </c>
      <c r="K57" s="80">
        <f t="shared" si="4"/>
        <v>2059200.0000000002</v>
      </c>
      <c r="L57" s="4"/>
      <c r="M57" s="30"/>
      <c r="N57" s="31"/>
      <c r="P57" s="3"/>
      <c r="Q57" s="3"/>
    </row>
    <row r="58" spans="1:27" ht="16.5" x14ac:dyDescent="0.3">
      <c r="A58" s="66">
        <v>57</v>
      </c>
      <c r="B58" s="5">
        <v>1502</v>
      </c>
      <c r="C58" s="5">
        <v>15</v>
      </c>
      <c r="D58" s="5" t="s">
        <v>15</v>
      </c>
      <c r="E58" s="5">
        <v>1122</v>
      </c>
      <c r="F58" s="5">
        <f t="shared" si="0"/>
        <v>1234.2</v>
      </c>
      <c r="G58" s="66">
        <f t="shared" ref="G58" si="13">G57</f>
        <v>28120</v>
      </c>
      <c r="H58" s="77">
        <f t="shared" si="1"/>
        <v>31550640</v>
      </c>
      <c r="I58" s="78">
        <f t="shared" si="2"/>
        <v>33443678.400000002</v>
      </c>
      <c r="J58" s="79">
        <f t="shared" si="3"/>
        <v>83500</v>
      </c>
      <c r="K58" s="80">
        <f t="shared" si="4"/>
        <v>3702600</v>
      </c>
      <c r="L58" s="4"/>
      <c r="M58" s="30"/>
      <c r="N58" s="31"/>
      <c r="P58" s="3"/>
      <c r="Q58" s="3"/>
    </row>
    <row r="59" spans="1:27" ht="16.5" x14ac:dyDescent="0.3">
      <c r="A59" s="66">
        <v>58</v>
      </c>
      <c r="B59" s="5">
        <v>1503</v>
      </c>
      <c r="C59" s="5">
        <v>15</v>
      </c>
      <c r="D59" s="5" t="s">
        <v>15</v>
      </c>
      <c r="E59" s="5">
        <v>1122</v>
      </c>
      <c r="F59" s="5">
        <f t="shared" si="0"/>
        <v>1234.2</v>
      </c>
      <c r="G59" s="66">
        <f>G58</f>
        <v>28120</v>
      </c>
      <c r="H59" s="77">
        <f t="shared" si="1"/>
        <v>31550640</v>
      </c>
      <c r="I59" s="78">
        <f t="shared" si="2"/>
        <v>33443678.400000002</v>
      </c>
      <c r="J59" s="79">
        <f t="shared" si="3"/>
        <v>83500</v>
      </c>
      <c r="K59" s="80">
        <f t="shared" si="4"/>
        <v>3702600</v>
      </c>
      <c r="L59" s="4"/>
      <c r="N59" s="31"/>
      <c r="P59"/>
      <c r="Q59" s="3"/>
      <c r="V59" s="1"/>
      <c r="W59" s="1"/>
      <c r="X59" s="1"/>
      <c r="Y59" s="1"/>
      <c r="Z59" s="1"/>
      <c r="AA59" s="1"/>
    </row>
    <row r="60" spans="1:27" ht="16.5" x14ac:dyDescent="0.3">
      <c r="A60" s="66">
        <v>59</v>
      </c>
      <c r="B60" s="5">
        <v>1504</v>
      </c>
      <c r="C60" s="5">
        <v>15</v>
      </c>
      <c r="D60" s="5" t="s">
        <v>24</v>
      </c>
      <c r="E60" s="5">
        <v>624</v>
      </c>
      <c r="F60" s="5">
        <f t="shared" si="0"/>
        <v>686.40000000000009</v>
      </c>
      <c r="G60" s="66">
        <f>G59</f>
        <v>28120</v>
      </c>
      <c r="H60" s="77">
        <f t="shared" si="1"/>
        <v>17546880</v>
      </c>
      <c r="I60" s="78">
        <f t="shared" si="2"/>
        <v>18599692.800000001</v>
      </c>
      <c r="J60" s="79">
        <f t="shared" si="3"/>
        <v>46500</v>
      </c>
      <c r="K60" s="80">
        <f t="shared" si="4"/>
        <v>2059200.0000000002</v>
      </c>
      <c r="L60" s="4"/>
      <c r="N60" s="31"/>
      <c r="P60"/>
      <c r="Q60" s="3"/>
      <c r="V60" s="1"/>
      <c r="W60" s="1"/>
      <c r="X60" s="1"/>
      <c r="Y60" s="1"/>
      <c r="Z60" s="1"/>
      <c r="AA60" s="1"/>
    </row>
    <row r="61" spans="1:27" ht="16.5" x14ac:dyDescent="0.3">
      <c r="A61" s="66">
        <v>60</v>
      </c>
      <c r="B61" s="5">
        <v>1601</v>
      </c>
      <c r="C61" s="5">
        <v>16</v>
      </c>
      <c r="D61" s="5" t="s">
        <v>24</v>
      </c>
      <c r="E61" s="5">
        <v>624</v>
      </c>
      <c r="F61" s="5">
        <f t="shared" si="0"/>
        <v>686.40000000000009</v>
      </c>
      <c r="G61" s="66">
        <f>G60+80</f>
        <v>28200</v>
      </c>
      <c r="H61" s="77">
        <f t="shared" si="1"/>
        <v>17596800</v>
      </c>
      <c r="I61" s="78">
        <f t="shared" si="2"/>
        <v>18652608</v>
      </c>
      <c r="J61" s="79">
        <f t="shared" si="3"/>
        <v>46500</v>
      </c>
      <c r="K61" s="80">
        <f t="shared" si="4"/>
        <v>2059200.0000000002</v>
      </c>
      <c r="L61" s="4"/>
      <c r="N61" s="31"/>
      <c r="P61"/>
      <c r="Q61" s="3"/>
      <c r="V61" s="1"/>
      <c r="W61" s="1"/>
      <c r="X61" s="1"/>
      <c r="Y61" s="1"/>
      <c r="Z61" s="1"/>
      <c r="AA61" s="1"/>
    </row>
    <row r="62" spans="1:27" ht="16.5" x14ac:dyDescent="0.3">
      <c r="A62" s="66">
        <v>61</v>
      </c>
      <c r="B62" s="5">
        <v>1602</v>
      </c>
      <c r="C62" s="5">
        <v>16</v>
      </c>
      <c r="D62" s="5" t="s">
        <v>15</v>
      </c>
      <c r="E62" s="5">
        <v>1122</v>
      </c>
      <c r="F62" s="5">
        <f t="shared" si="0"/>
        <v>1234.2</v>
      </c>
      <c r="G62" s="66">
        <f t="shared" ref="G62" si="14">G61</f>
        <v>28200</v>
      </c>
      <c r="H62" s="77">
        <f t="shared" si="1"/>
        <v>31640400</v>
      </c>
      <c r="I62" s="78">
        <f t="shared" si="2"/>
        <v>33538824</v>
      </c>
      <c r="J62" s="79">
        <f t="shared" si="3"/>
        <v>84000</v>
      </c>
      <c r="K62" s="80">
        <f t="shared" si="4"/>
        <v>3702600</v>
      </c>
      <c r="L62" s="4"/>
      <c r="N62" s="31"/>
      <c r="P62"/>
      <c r="Q62" s="3"/>
      <c r="V62" s="1"/>
      <c r="W62" s="1"/>
      <c r="X62" s="1"/>
      <c r="Y62" s="1"/>
      <c r="Z62" s="1"/>
      <c r="AA62" s="1"/>
    </row>
    <row r="63" spans="1:27" ht="16.5" x14ac:dyDescent="0.3">
      <c r="A63" s="66">
        <v>62</v>
      </c>
      <c r="B63" s="5">
        <v>1603</v>
      </c>
      <c r="C63" s="5">
        <v>16</v>
      </c>
      <c r="D63" s="5" t="s">
        <v>15</v>
      </c>
      <c r="E63" s="5">
        <v>1122</v>
      </c>
      <c r="F63" s="5">
        <f t="shared" si="0"/>
        <v>1234.2</v>
      </c>
      <c r="G63" s="66">
        <f>G62</f>
        <v>28200</v>
      </c>
      <c r="H63" s="77">
        <f t="shared" si="1"/>
        <v>31640400</v>
      </c>
      <c r="I63" s="78">
        <f t="shared" si="2"/>
        <v>33538824</v>
      </c>
      <c r="J63" s="79">
        <f t="shared" si="3"/>
        <v>84000</v>
      </c>
      <c r="K63" s="80">
        <f t="shared" si="4"/>
        <v>3702600</v>
      </c>
      <c r="L63" s="4"/>
      <c r="N63" s="31"/>
      <c r="P63"/>
      <c r="Q63" s="3"/>
      <c r="V63" s="1"/>
      <c r="W63" s="1"/>
      <c r="X63" s="1"/>
      <c r="Y63" s="1"/>
      <c r="Z63" s="1"/>
      <c r="AA63" s="1"/>
    </row>
    <row r="64" spans="1:27" ht="16.5" x14ac:dyDescent="0.3">
      <c r="A64" s="66">
        <v>63</v>
      </c>
      <c r="B64" s="5">
        <v>1604</v>
      </c>
      <c r="C64" s="5">
        <v>16</v>
      </c>
      <c r="D64" s="5" t="s">
        <v>24</v>
      </c>
      <c r="E64" s="5">
        <v>624</v>
      </c>
      <c r="F64" s="5">
        <f t="shared" ref="F64" si="15">E64*1.1</f>
        <v>686.40000000000009</v>
      </c>
      <c r="G64" s="66">
        <f>G63</f>
        <v>28200</v>
      </c>
      <c r="H64" s="77">
        <f t="shared" ref="H64" si="16">E64*G64</f>
        <v>17596800</v>
      </c>
      <c r="I64" s="78">
        <f t="shared" ref="I64" si="17">H64*1.06</f>
        <v>18652608</v>
      </c>
      <c r="J64" s="79">
        <f t="shared" ref="J64" si="18">MROUND((I64*0.03/12),500)</f>
        <v>46500</v>
      </c>
      <c r="K64" s="80">
        <f t="shared" ref="K64" si="19">F64*3000</f>
        <v>2059200.0000000002</v>
      </c>
      <c r="L64" s="4"/>
      <c r="N64" s="31"/>
      <c r="P64"/>
      <c r="Q64" s="3"/>
      <c r="V64" s="1"/>
      <c r="W64" s="1"/>
      <c r="X64" s="1"/>
      <c r="Y64" s="1"/>
      <c r="Z64" s="1"/>
      <c r="AA64" s="1"/>
    </row>
    <row r="65" spans="1:27" ht="16.5" x14ac:dyDescent="0.3">
      <c r="A65" s="69" t="s">
        <v>3</v>
      </c>
      <c r="B65" s="69"/>
      <c r="C65" s="69"/>
      <c r="D65" s="69"/>
      <c r="E65" s="81">
        <f>SUM(E2:E64)</f>
        <v>55248</v>
      </c>
      <c r="F65" s="81">
        <f>SUM(F2:F64)</f>
        <v>60772.799999999996</v>
      </c>
      <c r="G65" s="81"/>
      <c r="H65" s="82">
        <f>SUM(H2:H64)</f>
        <v>1525169280</v>
      </c>
      <c r="I65" s="82">
        <f>SUM(I2:I64)</f>
        <v>1616679436.8</v>
      </c>
      <c r="J65" s="83"/>
      <c r="K65" s="84">
        <f>SUM(K2:K64)</f>
        <v>182318400</v>
      </c>
      <c r="L65" s="4"/>
      <c r="N65" s="31"/>
      <c r="P65" s="24"/>
      <c r="Q65" s="3"/>
      <c r="V65" s="1"/>
      <c r="W65" s="1"/>
      <c r="X65" s="1"/>
      <c r="Y65" s="1"/>
      <c r="Z65" s="1"/>
      <c r="AA65" s="1"/>
    </row>
    <row r="66" spans="1:27" ht="16.5" x14ac:dyDescent="0.3">
      <c r="A66" s="67"/>
      <c r="B66" s="36"/>
      <c r="C66" s="37"/>
      <c r="D66" s="36"/>
      <c r="E66" s="85"/>
      <c r="F66" s="36"/>
      <c r="G66" s="67"/>
      <c r="H66" s="86"/>
      <c r="I66" s="86"/>
      <c r="J66" s="87"/>
      <c r="K66" s="88"/>
      <c r="L66" s="4"/>
      <c r="N66" s="31"/>
      <c r="P66" s="24"/>
      <c r="Q66" s="24"/>
      <c r="R66" s="7"/>
      <c r="V66" s="1"/>
      <c r="W66" s="1"/>
      <c r="X66" s="1"/>
      <c r="Y66" s="23"/>
      <c r="Z66" s="1"/>
      <c r="AA66" s="1"/>
    </row>
    <row r="67" spans="1:27" ht="16.5" x14ac:dyDescent="0.25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N67" s="32"/>
      <c r="Q67" s="33"/>
    </row>
    <row r="68" spans="1:27" ht="16.5" x14ac:dyDescent="0.2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N68" s="32"/>
      <c r="Q68" s="33"/>
    </row>
    <row r="69" spans="1:27" ht="16.5" x14ac:dyDescent="0.25">
      <c r="A69" s="68"/>
      <c r="B69" s="17"/>
      <c r="C69" s="20"/>
      <c r="D69" s="17"/>
      <c r="E69" s="17"/>
      <c r="F69" s="17"/>
      <c r="G69" s="68"/>
      <c r="H69" s="89"/>
      <c r="I69" s="89"/>
      <c r="J69" s="90"/>
      <c r="K69" s="91"/>
      <c r="N69" s="32"/>
      <c r="Q69" s="33"/>
    </row>
    <row r="70" spans="1:27" ht="57.75" customHeight="1" x14ac:dyDescent="0.25">
      <c r="A70" s="68"/>
      <c r="B70" s="17"/>
      <c r="C70" s="20"/>
      <c r="D70" s="17"/>
      <c r="E70" s="17"/>
      <c r="F70" s="17"/>
      <c r="G70" s="68"/>
      <c r="H70" s="89"/>
      <c r="I70" s="89"/>
      <c r="J70" s="90"/>
      <c r="K70" s="91"/>
      <c r="Q70" s="33"/>
    </row>
    <row r="71" spans="1:27" ht="16.5" x14ac:dyDescent="0.25">
      <c r="A71" s="68"/>
      <c r="B71" s="17"/>
      <c r="C71" s="20"/>
      <c r="D71" s="17"/>
      <c r="E71" s="17"/>
      <c r="F71" s="17"/>
      <c r="G71" s="68"/>
      <c r="H71" s="89"/>
      <c r="I71" s="89"/>
      <c r="J71" s="90"/>
      <c r="K71" s="91"/>
      <c r="Q71" s="34"/>
    </row>
    <row r="72" spans="1:27" ht="16.5" x14ac:dyDescent="0.25">
      <c r="A72" s="68"/>
      <c r="B72" s="17"/>
      <c r="C72" s="20"/>
      <c r="D72" s="17"/>
      <c r="E72" s="17"/>
      <c r="F72" s="92"/>
      <c r="G72" s="68"/>
      <c r="H72" s="89"/>
      <c r="I72" s="89"/>
      <c r="J72" s="90"/>
      <c r="K72" s="91"/>
      <c r="Q72" s="33"/>
    </row>
    <row r="73" spans="1:27" ht="16.5" x14ac:dyDescent="0.25">
      <c r="A73" s="68"/>
      <c r="B73" s="17"/>
      <c r="C73" s="20"/>
      <c r="D73" s="17"/>
      <c r="E73" s="17"/>
      <c r="F73" s="17"/>
      <c r="G73" s="68"/>
      <c r="H73" s="89"/>
      <c r="I73" s="89"/>
      <c r="J73" s="90"/>
      <c r="K73" s="91"/>
      <c r="Q73" s="33"/>
    </row>
    <row r="74" spans="1:27" ht="16.5" x14ac:dyDescent="0.25">
      <c r="A74" s="68"/>
      <c r="B74" s="17"/>
      <c r="C74" s="20"/>
      <c r="D74" s="17"/>
      <c r="E74" s="17"/>
      <c r="F74" s="17"/>
      <c r="G74" s="68"/>
      <c r="H74" s="89"/>
      <c r="I74" s="89"/>
      <c r="J74" s="90"/>
      <c r="K74" s="91"/>
      <c r="Q74" s="33"/>
    </row>
    <row r="75" spans="1:27" ht="16.5" x14ac:dyDescent="0.25">
      <c r="A75" s="68"/>
      <c r="B75" s="17"/>
      <c r="C75" s="20"/>
      <c r="D75" s="17"/>
      <c r="E75" s="17"/>
      <c r="F75" s="17"/>
      <c r="G75" s="68"/>
      <c r="H75" s="89"/>
      <c r="I75" s="89"/>
      <c r="J75" s="90"/>
      <c r="K75" s="91"/>
      <c r="Q75" s="33"/>
    </row>
    <row r="76" spans="1:27" x14ac:dyDescent="0.25">
      <c r="A76" s="68"/>
      <c r="B76" s="17"/>
      <c r="C76" s="20"/>
      <c r="D76" s="17"/>
      <c r="E76" s="17"/>
      <c r="F76" s="17"/>
      <c r="G76" s="68"/>
      <c r="H76" s="89"/>
      <c r="I76" s="89"/>
      <c r="J76" s="90"/>
      <c r="K76" s="91"/>
    </row>
    <row r="77" spans="1:27" x14ac:dyDescent="0.25">
      <c r="A77" s="68"/>
      <c r="B77" s="17"/>
      <c r="C77" s="20"/>
      <c r="D77" s="17"/>
      <c r="E77" s="17"/>
      <c r="F77" s="17"/>
      <c r="G77" s="68"/>
      <c r="H77" s="89"/>
      <c r="I77" s="89"/>
      <c r="J77" s="90"/>
      <c r="K77" s="91"/>
    </row>
    <row r="78" spans="1:27" x14ac:dyDescent="0.25">
      <c r="A78" s="68"/>
      <c r="B78" s="17"/>
      <c r="C78" s="20"/>
      <c r="D78" s="17"/>
      <c r="E78" s="17"/>
      <c r="F78" s="17"/>
      <c r="G78" s="68"/>
      <c r="H78" s="89"/>
      <c r="I78" s="89"/>
      <c r="J78" s="90"/>
      <c r="K78" s="91"/>
    </row>
    <row r="79" spans="1:27" x14ac:dyDescent="0.25">
      <c r="A79" s="68"/>
      <c r="B79" s="17"/>
      <c r="C79" s="20"/>
      <c r="D79" s="17"/>
      <c r="E79" s="17"/>
      <c r="F79" s="17"/>
      <c r="G79" s="68"/>
      <c r="H79" s="89"/>
      <c r="I79" s="89"/>
      <c r="J79" s="90"/>
      <c r="K79" s="91"/>
    </row>
    <row r="80" spans="1:27" x14ac:dyDescent="0.25">
      <c r="A80" s="68"/>
      <c r="B80" s="17"/>
      <c r="C80" s="20"/>
      <c r="D80" s="17"/>
      <c r="E80" s="17"/>
      <c r="F80" s="17"/>
      <c r="G80" s="68"/>
      <c r="H80" s="89"/>
      <c r="I80" s="89"/>
      <c r="J80" s="90"/>
      <c r="K80" s="91"/>
    </row>
    <row r="81" spans="1:16" x14ac:dyDescent="0.25">
      <c r="A81" s="68"/>
      <c r="B81" s="17"/>
      <c r="C81" s="20"/>
      <c r="D81" s="17"/>
      <c r="E81" s="17"/>
      <c r="F81" s="17"/>
      <c r="G81" s="68"/>
      <c r="H81" s="89"/>
      <c r="I81" s="89"/>
      <c r="J81" s="90"/>
      <c r="K81" s="91"/>
    </row>
    <row r="82" spans="1:16" x14ac:dyDescent="0.25">
      <c r="A82" s="68"/>
      <c r="B82" s="17"/>
      <c r="C82" s="20"/>
      <c r="D82" s="17"/>
      <c r="E82" s="17"/>
      <c r="F82" s="17"/>
      <c r="G82" s="68"/>
      <c r="H82" s="89"/>
      <c r="I82" s="89"/>
      <c r="J82" s="90"/>
      <c r="K82" s="91"/>
    </row>
    <row r="83" spans="1:16" x14ac:dyDescent="0.25">
      <c r="A83" s="68"/>
      <c r="B83" s="17"/>
      <c r="C83" s="20"/>
      <c r="D83" s="17"/>
      <c r="E83" s="17"/>
      <c r="F83" s="17"/>
      <c r="G83" s="68"/>
      <c r="H83" s="89"/>
      <c r="I83" s="89"/>
      <c r="J83" s="90"/>
      <c r="K83" s="91"/>
    </row>
    <row r="84" spans="1:16" ht="16.5" x14ac:dyDescent="0.3">
      <c r="A84" s="68"/>
      <c r="B84" s="17"/>
      <c r="C84" s="20"/>
      <c r="D84" s="17"/>
      <c r="E84" s="17"/>
      <c r="F84" s="17"/>
      <c r="G84" s="68"/>
      <c r="H84" s="89"/>
      <c r="I84" s="89"/>
      <c r="J84" s="90"/>
      <c r="K84" s="91"/>
      <c r="L84" s="4"/>
      <c r="P84" s="2"/>
    </row>
    <row r="85" spans="1:16" ht="16.5" x14ac:dyDescent="0.3">
      <c r="A85" s="68"/>
      <c r="B85" s="17"/>
      <c r="C85" s="20"/>
      <c r="D85" s="17"/>
      <c r="E85" s="17"/>
      <c r="F85" s="17"/>
      <c r="G85" s="68"/>
      <c r="H85" s="89"/>
      <c r="I85" s="89"/>
      <c r="J85" s="90"/>
      <c r="K85" s="91"/>
      <c r="L85" s="4"/>
      <c r="P85" s="2"/>
    </row>
    <row r="86" spans="1:16" ht="17.25" thickBot="1" x14ac:dyDescent="0.35">
      <c r="A86" s="68"/>
      <c r="B86" s="17"/>
      <c r="C86" s="20"/>
      <c r="D86" s="17"/>
      <c r="E86" s="17"/>
      <c r="F86" s="17"/>
      <c r="G86" s="68"/>
      <c r="H86" s="89"/>
      <c r="I86" s="89"/>
      <c r="J86" s="90"/>
      <c r="K86" s="91"/>
      <c r="L86" s="4"/>
      <c r="P86" s="2"/>
    </row>
    <row r="87" spans="1:16" ht="15.75" thickBot="1" x14ac:dyDescent="0.3">
      <c r="A87" s="68"/>
      <c r="B87" s="17"/>
      <c r="C87" s="20"/>
      <c r="D87" s="17"/>
      <c r="E87" s="17"/>
      <c r="F87" s="17"/>
      <c r="G87" s="68"/>
      <c r="H87" s="89"/>
      <c r="I87" s="89"/>
      <c r="J87" s="90"/>
      <c r="K87" s="91"/>
      <c r="L87" s="29"/>
      <c r="M87" s="35"/>
      <c r="N87" s="35"/>
      <c r="O87" s="35"/>
      <c r="P87" s="35"/>
    </row>
    <row r="88" spans="1:16" ht="15.75" thickBot="1" x14ac:dyDescent="0.3">
      <c r="A88" s="68"/>
      <c r="B88" s="17"/>
      <c r="C88" s="20"/>
      <c r="D88" s="17"/>
      <c r="E88" s="17"/>
      <c r="F88" s="17"/>
      <c r="G88" s="68"/>
      <c r="H88" s="89"/>
      <c r="I88" s="89"/>
      <c r="J88" s="90"/>
      <c r="K88" s="91"/>
      <c r="L88" s="29"/>
      <c r="M88" s="35"/>
      <c r="N88" s="35"/>
      <c r="O88" s="35"/>
      <c r="P88" s="35"/>
    </row>
    <row r="89" spans="1:16" ht="15.75" thickBot="1" x14ac:dyDescent="0.3">
      <c r="A89" s="68"/>
      <c r="B89" s="17"/>
      <c r="C89" s="20"/>
      <c r="D89" s="17"/>
      <c r="E89" s="17"/>
      <c r="F89" s="17"/>
      <c r="G89" s="68"/>
      <c r="H89" s="89"/>
      <c r="I89" s="89"/>
      <c r="J89" s="90"/>
      <c r="K89" s="91"/>
      <c r="L89" s="29"/>
      <c r="M89" s="35"/>
      <c r="N89" s="35"/>
      <c r="O89" s="35"/>
      <c r="P89" s="35"/>
    </row>
    <row r="90" spans="1:16" ht="15.75" thickBot="1" x14ac:dyDescent="0.3">
      <c r="A90" s="68"/>
      <c r="B90" s="17"/>
      <c r="C90" s="20"/>
      <c r="D90" s="17"/>
      <c r="E90" s="17"/>
      <c r="F90" s="17"/>
      <c r="G90" s="68"/>
      <c r="H90" s="89"/>
      <c r="I90" s="89"/>
      <c r="J90" s="90"/>
      <c r="K90" s="91"/>
      <c r="L90" s="29"/>
      <c r="M90" s="35"/>
      <c r="N90" s="35"/>
      <c r="O90" s="35"/>
      <c r="P90" s="35"/>
    </row>
    <row r="91" spans="1:16" ht="15.75" thickBot="1" x14ac:dyDescent="0.3">
      <c r="A91" s="68"/>
      <c r="B91" s="17"/>
      <c r="C91" s="20"/>
      <c r="D91" s="17"/>
      <c r="E91" s="17"/>
      <c r="F91" s="17"/>
      <c r="G91" s="68"/>
      <c r="H91" s="89"/>
      <c r="I91" s="89"/>
      <c r="J91" s="90"/>
      <c r="K91" s="91"/>
      <c r="L91" s="29"/>
      <c r="M91" s="35"/>
      <c r="N91" s="35"/>
      <c r="O91" s="35"/>
      <c r="P91" s="35"/>
    </row>
    <row r="92" spans="1:16" ht="15.75" thickBot="1" x14ac:dyDescent="0.3">
      <c r="A92" s="68"/>
      <c r="B92" s="17"/>
      <c r="C92" s="20"/>
      <c r="D92" s="17"/>
      <c r="E92" s="17"/>
      <c r="F92" s="17"/>
      <c r="G92" s="68"/>
      <c r="H92" s="89"/>
      <c r="I92" s="89"/>
      <c r="J92" s="90"/>
      <c r="K92" s="91"/>
      <c r="L92" s="29"/>
      <c r="M92" s="35"/>
      <c r="N92" s="35"/>
      <c r="O92" s="35"/>
      <c r="P92" s="35"/>
    </row>
    <row r="93" spans="1:16" ht="15.75" thickBot="1" x14ac:dyDescent="0.3">
      <c r="A93" s="68"/>
      <c r="B93" s="17"/>
      <c r="C93" s="20"/>
      <c r="D93" s="17"/>
      <c r="E93" s="17"/>
      <c r="F93" s="17"/>
      <c r="G93" s="68"/>
      <c r="H93" s="89"/>
      <c r="I93" s="89"/>
      <c r="J93" s="90"/>
      <c r="K93" s="91"/>
      <c r="L93" s="29"/>
      <c r="M93" s="35"/>
      <c r="N93" s="35"/>
      <c r="O93" s="35"/>
      <c r="P93" s="35"/>
    </row>
    <row r="94" spans="1:16" ht="15.75" thickBot="1" x14ac:dyDescent="0.3">
      <c r="A94" s="68"/>
      <c r="B94" s="17"/>
      <c r="C94" s="20"/>
      <c r="D94" s="17"/>
      <c r="E94" s="17"/>
      <c r="F94" s="17"/>
      <c r="G94" s="68"/>
      <c r="H94" s="89"/>
      <c r="I94" s="89"/>
      <c r="J94" s="90"/>
      <c r="K94" s="91"/>
      <c r="L94" s="29"/>
      <c r="M94" s="35"/>
      <c r="N94" s="35"/>
      <c r="O94" s="35"/>
      <c r="P94" s="35"/>
    </row>
    <row r="95" spans="1:16" ht="15.75" thickBot="1" x14ac:dyDescent="0.3">
      <c r="A95" s="68"/>
      <c r="B95" s="17"/>
      <c r="C95" s="20"/>
      <c r="D95" s="17"/>
      <c r="E95" s="17"/>
      <c r="F95" s="17"/>
      <c r="G95" s="68"/>
      <c r="H95" s="89"/>
      <c r="I95" s="89"/>
      <c r="J95" s="90"/>
      <c r="K95" s="91"/>
      <c r="L95" s="29"/>
      <c r="M95" s="35"/>
      <c r="N95" s="35"/>
      <c r="O95" s="35"/>
      <c r="P95" s="35"/>
    </row>
    <row r="96" spans="1:16" ht="15.75" thickBot="1" x14ac:dyDescent="0.3">
      <c r="A96" s="68"/>
      <c r="B96" s="17"/>
      <c r="C96" s="20"/>
      <c r="D96" s="17"/>
      <c r="E96" s="17"/>
      <c r="F96" s="17"/>
      <c r="G96" s="68"/>
      <c r="H96" s="89"/>
      <c r="I96" s="89"/>
      <c r="J96" s="90"/>
      <c r="K96" s="91"/>
      <c r="L96" s="29"/>
      <c r="M96" s="35"/>
      <c r="N96" s="35"/>
      <c r="O96" s="35"/>
      <c r="P96" s="35"/>
    </row>
    <row r="97" spans="1:20" ht="15.75" thickBot="1" x14ac:dyDescent="0.3">
      <c r="A97" s="68"/>
      <c r="B97" s="17"/>
      <c r="C97" s="20"/>
      <c r="D97" s="17"/>
      <c r="E97" s="17"/>
      <c r="F97" s="17"/>
      <c r="G97" s="68"/>
      <c r="H97" s="89"/>
      <c r="I97" s="89"/>
      <c r="J97" s="90"/>
      <c r="K97" s="91"/>
      <c r="L97" s="29"/>
      <c r="M97" s="35"/>
      <c r="N97" s="35"/>
      <c r="O97" s="35"/>
      <c r="P97" s="35"/>
    </row>
    <row r="98" spans="1:20" ht="16.5" x14ac:dyDescent="0.3">
      <c r="A98" s="68"/>
      <c r="B98" s="17"/>
      <c r="C98" s="20"/>
      <c r="D98" s="17"/>
      <c r="E98" s="17"/>
      <c r="F98" s="17"/>
      <c r="G98" s="68"/>
      <c r="H98" s="89"/>
      <c r="I98" s="89"/>
      <c r="J98" s="90"/>
      <c r="K98" s="91"/>
      <c r="L98" s="4"/>
      <c r="P98" s="2"/>
    </row>
    <row r="99" spans="1:20" ht="16.5" x14ac:dyDescent="0.3">
      <c r="A99" s="68"/>
      <c r="B99" s="17"/>
      <c r="C99" s="20"/>
      <c r="D99" s="17"/>
      <c r="E99" s="17"/>
      <c r="F99" s="17"/>
      <c r="G99" s="68"/>
      <c r="H99" s="89"/>
      <c r="I99" s="89"/>
      <c r="J99" s="90"/>
      <c r="K99" s="91"/>
      <c r="L99" s="4"/>
      <c r="P99" s="2"/>
    </row>
    <row r="100" spans="1:20" ht="16.5" x14ac:dyDescent="0.3">
      <c r="A100" s="68"/>
      <c r="B100" s="17"/>
      <c r="C100" s="20"/>
      <c r="D100" s="17"/>
      <c r="E100" s="17"/>
      <c r="F100" s="17"/>
      <c r="G100" s="68"/>
      <c r="H100" s="89"/>
      <c r="I100" s="89"/>
      <c r="J100" s="90"/>
      <c r="K100" s="91"/>
      <c r="L100" s="4"/>
      <c r="P100" s="2"/>
    </row>
    <row r="101" spans="1:20" ht="16.5" x14ac:dyDescent="0.3">
      <c r="A101" s="68"/>
      <c r="B101" s="17"/>
      <c r="C101" s="20"/>
      <c r="D101" s="17"/>
      <c r="E101" s="17"/>
      <c r="F101" s="17"/>
      <c r="G101" s="68"/>
      <c r="H101" s="89"/>
      <c r="I101" s="89"/>
      <c r="J101" s="90"/>
      <c r="K101" s="91"/>
      <c r="L101" s="4"/>
      <c r="P101" s="2"/>
      <c r="S101" s="4"/>
      <c r="T101" s="4"/>
    </row>
    <row r="102" spans="1:20" ht="16.5" x14ac:dyDescent="0.3">
      <c r="A102" s="68"/>
      <c r="B102" s="17"/>
      <c r="C102" s="20"/>
      <c r="D102" s="17"/>
      <c r="E102" s="17"/>
      <c r="F102" s="17"/>
      <c r="G102" s="68"/>
      <c r="H102" s="89"/>
      <c r="I102" s="89"/>
      <c r="J102" s="90"/>
      <c r="K102" s="91"/>
      <c r="L102" s="4"/>
      <c r="P102" s="2"/>
    </row>
    <row r="103" spans="1:20" ht="16.5" x14ac:dyDescent="0.3">
      <c r="A103" s="68"/>
      <c r="B103" s="17"/>
      <c r="C103" s="20"/>
      <c r="D103" s="17"/>
      <c r="E103" s="17"/>
      <c r="F103" s="17"/>
      <c r="G103" s="68"/>
      <c r="H103" s="89"/>
      <c r="I103" s="89"/>
      <c r="J103" s="90"/>
      <c r="K103" s="91"/>
      <c r="L103" s="4"/>
      <c r="P103" s="2"/>
    </row>
    <row r="104" spans="1:20" ht="16.5" x14ac:dyDescent="0.3">
      <c r="A104" s="68"/>
      <c r="B104" s="17"/>
      <c r="C104" s="20"/>
      <c r="D104" s="17"/>
      <c r="E104" s="17"/>
      <c r="F104" s="17"/>
      <c r="G104" s="68"/>
      <c r="H104" s="89"/>
      <c r="I104" s="89"/>
      <c r="J104" s="90"/>
      <c r="K104" s="91"/>
      <c r="L104" s="4"/>
      <c r="P104" s="2"/>
    </row>
    <row r="105" spans="1:20" ht="16.5" x14ac:dyDescent="0.3">
      <c r="A105" s="68"/>
      <c r="B105" s="17"/>
      <c r="C105" s="20"/>
      <c r="D105" s="17"/>
      <c r="E105" s="17"/>
      <c r="F105" s="17"/>
      <c r="G105" s="68"/>
      <c r="H105" s="89"/>
      <c r="I105" s="89"/>
      <c r="J105" s="90"/>
      <c r="K105" s="91"/>
      <c r="L105" s="4"/>
      <c r="P105" s="2"/>
    </row>
    <row r="106" spans="1:20" ht="16.5" x14ac:dyDescent="0.3">
      <c r="A106" s="68"/>
      <c r="B106" s="17"/>
      <c r="C106" s="20"/>
      <c r="D106" s="17"/>
      <c r="E106" s="17"/>
      <c r="F106" s="17"/>
      <c r="G106" s="68"/>
      <c r="H106" s="89"/>
      <c r="I106" s="89"/>
      <c r="J106" s="90"/>
      <c r="K106" s="91"/>
      <c r="L106" s="4"/>
      <c r="P106" s="2"/>
    </row>
    <row r="107" spans="1:20" ht="16.5" x14ac:dyDescent="0.3">
      <c r="A107" s="68"/>
      <c r="B107" s="17"/>
      <c r="C107" s="20"/>
      <c r="D107" s="17"/>
      <c r="E107" s="17"/>
      <c r="F107" s="17"/>
      <c r="G107" s="68"/>
      <c r="H107" s="89"/>
      <c r="I107" s="89"/>
      <c r="J107" s="90"/>
      <c r="K107" s="91"/>
      <c r="L107" s="4"/>
      <c r="P107" s="2"/>
    </row>
    <row r="108" spans="1:20" ht="16.5" x14ac:dyDescent="0.3">
      <c r="A108" s="68"/>
      <c r="B108" s="17"/>
      <c r="C108" s="20"/>
      <c r="D108" s="17"/>
      <c r="E108" s="17"/>
      <c r="F108" s="17"/>
      <c r="G108" s="68"/>
      <c r="H108" s="89"/>
      <c r="I108" s="89"/>
      <c r="J108" s="90"/>
      <c r="K108" s="91"/>
      <c r="L108" s="4"/>
      <c r="P108" s="2"/>
    </row>
    <row r="109" spans="1:20" ht="16.5" x14ac:dyDescent="0.3">
      <c r="A109" s="68"/>
      <c r="B109" s="17"/>
      <c r="C109" s="20"/>
      <c r="D109" s="17"/>
      <c r="E109" s="17"/>
      <c r="F109" s="17"/>
      <c r="G109" s="68"/>
      <c r="H109" s="89"/>
      <c r="I109" s="89"/>
      <c r="J109" s="90"/>
      <c r="K109" s="91"/>
      <c r="L109" s="4"/>
      <c r="P109" s="2"/>
    </row>
    <row r="110" spans="1:20" ht="16.5" x14ac:dyDescent="0.3">
      <c r="A110" s="68"/>
      <c r="B110" s="17"/>
      <c r="C110" s="20"/>
      <c r="D110" s="17"/>
      <c r="E110" s="17"/>
      <c r="F110" s="17"/>
      <c r="G110" s="68"/>
      <c r="H110" s="89"/>
      <c r="I110" s="89"/>
      <c r="J110" s="90"/>
      <c r="K110" s="91"/>
      <c r="L110" s="4"/>
      <c r="P110" s="2"/>
    </row>
    <row r="111" spans="1:20" ht="16.5" x14ac:dyDescent="0.3">
      <c r="A111" s="68"/>
      <c r="B111" s="17"/>
      <c r="C111" s="20"/>
      <c r="D111" s="17"/>
      <c r="E111" s="17"/>
      <c r="F111" s="17"/>
      <c r="G111" s="68"/>
      <c r="H111" s="89"/>
      <c r="I111" s="89"/>
      <c r="J111" s="90"/>
      <c r="K111" s="91"/>
      <c r="L111" s="4"/>
      <c r="M111" s="9"/>
      <c r="N111" s="9"/>
      <c r="P111" s="2"/>
    </row>
    <row r="112" spans="1:20" ht="16.5" x14ac:dyDescent="0.3">
      <c r="A112" s="68"/>
      <c r="B112" s="17"/>
      <c r="C112" s="20"/>
      <c r="D112" s="17"/>
      <c r="E112" s="17"/>
      <c r="F112" s="17"/>
      <c r="G112" s="68"/>
      <c r="H112" s="89"/>
      <c r="I112" s="89"/>
      <c r="J112" s="90"/>
      <c r="K112" s="91"/>
      <c r="L112" s="4"/>
      <c r="M112" s="9"/>
      <c r="N112" s="9"/>
      <c r="P112" s="2"/>
    </row>
    <row r="113" spans="1:27" ht="16.5" x14ac:dyDescent="0.3">
      <c r="A113" s="18"/>
      <c r="B113" s="17"/>
      <c r="C113" s="20"/>
      <c r="D113" s="18"/>
      <c r="E113" s="93"/>
      <c r="F113" s="93"/>
      <c r="G113" s="68"/>
      <c r="H113" s="94"/>
      <c r="I113" s="94"/>
      <c r="J113" s="95"/>
      <c r="K113" s="96"/>
      <c r="L113" s="4"/>
      <c r="M113" s="9"/>
      <c r="N113" s="9"/>
      <c r="P113" s="2"/>
    </row>
    <row r="114" spans="1:27" ht="16.5" x14ac:dyDescent="0.3">
      <c r="B114" s="17"/>
      <c r="C114" s="20"/>
      <c r="L114" s="4"/>
      <c r="M114" s="9"/>
      <c r="N114" s="9"/>
      <c r="P114" s="2"/>
    </row>
    <row r="115" spans="1:27" x14ac:dyDescent="0.25">
      <c r="B115" s="17"/>
      <c r="C115" s="20"/>
    </row>
    <row r="116" spans="1:27" x14ac:dyDescent="0.25">
      <c r="B116" s="17"/>
      <c r="C116" s="20"/>
    </row>
    <row r="117" spans="1:27" x14ac:dyDescent="0.25">
      <c r="B117" s="17"/>
      <c r="C117" s="20"/>
      <c r="F117" s="99"/>
      <c r="K117" s="100"/>
    </row>
    <row r="118" spans="1:27" x14ac:dyDescent="0.25">
      <c r="B118" s="17"/>
      <c r="C118" s="20"/>
    </row>
    <row r="119" spans="1:27" x14ac:dyDescent="0.25">
      <c r="B119" s="17"/>
      <c r="C119" s="20"/>
    </row>
    <row r="120" spans="1:27" x14ac:dyDescent="0.25">
      <c r="B120" s="17"/>
      <c r="C120" s="20"/>
    </row>
    <row r="121" spans="1:27" x14ac:dyDescent="0.25">
      <c r="B121" s="17"/>
      <c r="C121" s="20"/>
    </row>
    <row r="122" spans="1:27" x14ac:dyDescent="0.25">
      <c r="B122" s="17"/>
      <c r="C122" s="20"/>
    </row>
    <row r="123" spans="1:27" x14ac:dyDescent="0.25">
      <c r="B123" s="17"/>
      <c r="C123" s="20"/>
    </row>
    <row r="124" spans="1:27" x14ac:dyDescent="0.25">
      <c r="B124" s="17"/>
      <c r="C124" s="20"/>
    </row>
    <row r="125" spans="1:27" x14ac:dyDescent="0.25">
      <c r="B125" s="17"/>
      <c r="C125" s="20"/>
    </row>
    <row r="126" spans="1:27" s="9" customFormat="1" x14ac:dyDescent="0.25">
      <c r="B126" s="17"/>
      <c r="C126" s="20"/>
      <c r="E126" s="97"/>
      <c r="F126" s="98"/>
      <c r="G126" s="98"/>
      <c r="H126" s="98"/>
      <c r="I126" s="98"/>
      <c r="J126" s="98"/>
      <c r="K126" s="98"/>
      <c r="L126"/>
      <c r="M126"/>
      <c r="N126"/>
      <c r="O126"/>
      <c r="P126" s="1"/>
      <c r="Q126"/>
      <c r="R126"/>
      <c r="S126"/>
      <c r="T126"/>
      <c r="U126"/>
      <c r="V126"/>
      <c r="W126"/>
      <c r="X126"/>
      <c r="Y126"/>
      <c r="Z126"/>
      <c r="AA126"/>
    </row>
    <row r="127" spans="1:27" s="9" customFormat="1" x14ac:dyDescent="0.25">
      <c r="B127" s="17"/>
      <c r="C127" s="20"/>
      <c r="E127" s="97"/>
      <c r="F127" s="98"/>
      <c r="G127" s="98"/>
      <c r="H127" s="98"/>
      <c r="I127" s="98"/>
      <c r="J127" s="98"/>
      <c r="K127" s="98"/>
      <c r="L127"/>
      <c r="M127"/>
      <c r="N127"/>
      <c r="O127"/>
      <c r="P127" s="1"/>
      <c r="Q127"/>
      <c r="R127"/>
      <c r="S127"/>
      <c r="T127"/>
      <c r="U127"/>
      <c r="V127"/>
      <c r="W127"/>
      <c r="X127"/>
      <c r="Y127"/>
      <c r="Z127"/>
      <c r="AA127"/>
    </row>
    <row r="128" spans="1:27" s="9" customFormat="1" x14ac:dyDescent="0.25">
      <c r="B128" s="17"/>
      <c r="C128" s="20"/>
      <c r="E128" s="97"/>
      <c r="F128" s="98"/>
      <c r="G128" s="98"/>
      <c r="H128" s="98"/>
      <c r="I128" s="98"/>
      <c r="J128" s="98"/>
      <c r="K128" s="98"/>
      <c r="L128"/>
      <c r="M128"/>
      <c r="N128"/>
      <c r="O128"/>
      <c r="P128" s="1"/>
      <c r="Q128"/>
      <c r="R128"/>
      <c r="S128"/>
      <c r="T128"/>
      <c r="U128"/>
      <c r="V128"/>
      <c r="W128"/>
      <c r="X128"/>
      <c r="Y128"/>
      <c r="Z128"/>
      <c r="AA128"/>
    </row>
    <row r="129" spans="2:27" s="9" customFormat="1" x14ac:dyDescent="0.25">
      <c r="B129" s="17"/>
      <c r="C129" s="20"/>
      <c r="E129" s="97"/>
      <c r="F129" s="98"/>
      <c r="G129" s="98"/>
      <c r="H129" s="98"/>
      <c r="I129" s="98"/>
      <c r="J129" s="98"/>
      <c r="K129" s="98"/>
      <c r="L129"/>
      <c r="M129"/>
      <c r="N129"/>
      <c r="O129"/>
      <c r="P129" s="1"/>
      <c r="Q129"/>
      <c r="R129"/>
      <c r="S129"/>
      <c r="T129"/>
      <c r="U129"/>
      <c r="V129"/>
      <c r="W129"/>
      <c r="X129"/>
      <c r="Y129"/>
      <c r="Z129"/>
      <c r="AA129"/>
    </row>
    <row r="130" spans="2:27" s="9" customFormat="1" x14ac:dyDescent="0.25">
      <c r="B130" s="17"/>
      <c r="C130" s="20"/>
      <c r="E130" s="97"/>
      <c r="F130" s="98"/>
      <c r="G130" s="98"/>
      <c r="H130" s="98"/>
      <c r="I130" s="98"/>
      <c r="J130" s="98"/>
      <c r="K130" s="98"/>
      <c r="L130"/>
      <c r="M130"/>
      <c r="N130"/>
      <c r="O130"/>
      <c r="P130" s="1"/>
      <c r="Q130"/>
      <c r="R130"/>
      <c r="S130"/>
      <c r="T130"/>
      <c r="U130"/>
      <c r="V130"/>
      <c r="W130"/>
      <c r="X130"/>
      <c r="Y130"/>
      <c r="Z130"/>
      <c r="AA130"/>
    </row>
    <row r="131" spans="2:27" s="9" customFormat="1" x14ac:dyDescent="0.25">
      <c r="B131" s="17"/>
      <c r="C131" s="20"/>
      <c r="E131" s="97"/>
      <c r="F131" s="98"/>
      <c r="G131" s="98"/>
      <c r="H131" s="98"/>
      <c r="I131" s="98"/>
      <c r="J131" s="98"/>
      <c r="K131" s="98"/>
      <c r="L131"/>
      <c r="M131"/>
      <c r="N131"/>
      <c r="O131"/>
      <c r="P131" s="1"/>
      <c r="Q131"/>
      <c r="R131"/>
      <c r="S131"/>
      <c r="T131"/>
      <c r="U131"/>
      <c r="V131"/>
      <c r="W131"/>
      <c r="X131"/>
      <c r="Y131"/>
      <c r="Z131"/>
      <c r="AA131"/>
    </row>
    <row r="132" spans="2:27" s="9" customFormat="1" x14ac:dyDescent="0.25">
      <c r="B132" s="17"/>
      <c r="C132" s="20"/>
      <c r="E132" s="97"/>
      <c r="F132" s="98"/>
      <c r="G132" s="98"/>
      <c r="H132" s="98"/>
      <c r="I132" s="98"/>
      <c r="J132" s="98"/>
      <c r="K132" s="98"/>
      <c r="L132"/>
      <c r="M132"/>
      <c r="N132"/>
      <c r="O132"/>
      <c r="P132" s="1"/>
      <c r="Q132"/>
      <c r="R132"/>
      <c r="S132"/>
      <c r="T132"/>
      <c r="U132"/>
      <c r="V132"/>
      <c r="W132"/>
      <c r="X132"/>
      <c r="Y132"/>
      <c r="Z132"/>
      <c r="AA132"/>
    </row>
    <row r="133" spans="2:27" s="9" customFormat="1" x14ac:dyDescent="0.25">
      <c r="B133" s="17"/>
      <c r="C133" s="20"/>
      <c r="E133" s="97"/>
      <c r="F133" s="98"/>
      <c r="G133" s="98"/>
      <c r="H133" s="98"/>
      <c r="I133" s="98"/>
      <c r="J133" s="98"/>
      <c r="K133" s="98"/>
      <c r="L133"/>
      <c r="M133"/>
      <c r="N133"/>
      <c r="O133"/>
      <c r="P133" s="1"/>
      <c r="Q133"/>
      <c r="R133"/>
      <c r="S133"/>
      <c r="T133"/>
      <c r="U133"/>
      <c r="V133"/>
      <c r="W133"/>
      <c r="X133"/>
      <c r="Y133"/>
      <c r="Z133"/>
      <c r="AA133"/>
    </row>
    <row r="134" spans="2:27" s="9" customFormat="1" x14ac:dyDescent="0.25">
      <c r="B134" s="17"/>
      <c r="C134" s="20"/>
      <c r="E134" s="97"/>
      <c r="F134" s="98"/>
      <c r="G134" s="98"/>
      <c r="H134" s="98"/>
      <c r="I134" s="98"/>
      <c r="J134" s="98"/>
      <c r="K134" s="98"/>
      <c r="L134"/>
      <c r="M134"/>
      <c r="N134"/>
      <c r="O134"/>
      <c r="P134" s="1"/>
      <c r="Q134"/>
      <c r="R134"/>
      <c r="S134"/>
      <c r="T134"/>
      <c r="U134"/>
      <c r="V134"/>
      <c r="W134"/>
      <c r="X134"/>
      <c r="Y134"/>
      <c r="Z134"/>
      <c r="AA134"/>
    </row>
    <row r="135" spans="2:27" s="9" customFormat="1" x14ac:dyDescent="0.25">
      <c r="B135" s="17"/>
      <c r="C135" s="20"/>
      <c r="E135" s="97"/>
      <c r="F135" s="98"/>
      <c r="G135" s="98"/>
      <c r="H135" s="98"/>
      <c r="I135" s="98"/>
      <c r="J135" s="98"/>
      <c r="K135" s="98"/>
      <c r="L135"/>
      <c r="M135"/>
      <c r="N135"/>
      <c r="O135"/>
      <c r="P135" s="1"/>
      <c r="Q135"/>
      <c r="R135"/>
      <c r="S135"/>
      <c r="T135"/>
      <c r="U135"/>
      <c r="V135"/>
      <c r="W135"/>
      <c r="X135"/>
      <c r="Y135"/>
      <c r="Z135"/>
      <c r="AA135"/>
    </row>
    <row r="136" spans="2:27" s="9" customFormat="1" x14ac:dyDescent="0.25">
      <c r="B136" s="17"/>
      <c r="C136" s="20"/>
      <c r="E136" s="97"/>
      <c r="F136" s="98"/>
      <c r="G136" s="98"/>
      <c r="H136" s="98"/>
      <c r="I136" s="98"/>
      <c r="J136" s="98"/>
      <c r="K136" s="98"/>
      <c r="L136"/>
      <c r="M136"/>
      <c r="N136"/>
      <c r="O136"/>
      <c r="P136" s="1"/>
      <c r="Q136"/>
      <c r="R136"/>
      <c r="S136"/>
      <c r="T136"/>
      <c r="U136"/>
      <c r="V136"/>
      <c r="W136"/>
      <c r="X136"/>
      <c r="Y136"/>
      <c r="Z136"/>
      <c r="AA136"/>
    </row>
    <row r="137" spans="2:27" s="9" customFormat="1" x14ac:dyDescent="0.25">
      <c r="B137" s="17"/>
      <c r="C137" s="20"/>
      <c r="E137" s="97"/>
      <c r="F137" s="98"/>
      <c r="G137" s="98"/>
      <c r="H137" s="98"/>
      <c r="I137" s="98"/>
      <c r="J137" s="98"/>
      <c r="K137" s="98"/>
      <c r="L137"/>
      <c r="M137"/>
      <c r="N137"/>
      <c r="O137"/>
      <c r="P137" s="1"/>
      <c r="Q137"/>
      <c r="R137"/>
      <c r="S137"/>
      <c r="T137"/>
      <c r="U137"/>
      <c r="V137"/>
      <c r="W137"/>
      <c r="X137"/>
      <c r="Y137"/>
      <c r="Z137"/>
      <c r="AA137"/>
    </row>
    <row r="138" spans="2:27" s="9" customFormat="1" x14ac:dyDescent="0.25">
      <c r="B138" s="17"/>
      <c r="C138" s="20"/>
      <c r="E138" s="97"/>
      <c r="F138" s="98"/>
      <c r="G138" s="98"/>
      <c r="H138" s="98"/>
      <c r="I138" s="98"/>
      <c r="J138" s="98"/>
      <c r="K138" s="98"/>
      <c r="L138"/>
      <c r="M138"/>
      <c r="N138"/>
      <c r="O138"/>
      <c r="P138" s="1"/>
      <c r="Q138"/>
      <c r="R138"/>
      <c r="S138"/>
      <c r="T138"/>
      <c r="U138"/>
      <c r="V138"/>
      <c r="W138"/>
      <c r="X138"/>
      <c r="Y138"/>
      <c r="Z138"/>
      <c r="AA138"/>
    </row>
    <row r="139" spans="2:27" s="9" customFormat="1" x14ac:dyDescent="0.25">
      <c r="B139" s="17"/>
      <c r="C139" s="20"/>
      <c r="E139" s="97"/>
      <c r="F139" s="98"/>
      <c r="G139" s="98"/>
      <c r="H139" s="98"/>
      <c r="I139" s="98"/>
      <c r="J139" s="98"/>
      <c r="K139" s="98"/>
      <c r="L139"/>
      <c r="M139"/>
      <c r="N139"/>
      <c r="O139"/>
      <c r="P139" s="1"/>
      <c r="Q139"/>
      <c r="R139"/>
      <c r="S139"/>
      <c r="T139"/>
      <c r="U139"/>
      <c r="V139"/>
      <c r="W139"/>
      <c r="X139"/>
      <c r="Y139"/>
      <c r="Z139"/>
      <c r="AA139"/>
    </row>
    <row r="140" spans="2:27" s="9" customFormat="1" x14ac:dyDescent="0.25">
      <c r="B140" s="17"/>
      <c r="C140" s="20"/>
      <c r="E140" s="97"/>
      <c r="F140" s="98"/>
      <c r="G140" s="98"/>
      <c r="H140" s="98"/>
      <c r="I140" s="98"/>
      <c r="J140" s="98"/>
      <c r="K140" s="98"/>
      <c r="L140"/>
      <c r="M140"/>
      <c r="N140"/>
      <c r="O140"/>
      <c r="P140" s="1"/>
      <c r="Q140"/>
      <c r="R140"/>
      <c r="S140"/>
      <c r="T140"/>
      <c r="U140"/>
      <c r="V140"/>
      <c r="W140"/>
      <c r="X140"/>
      <c r="Y140"/>
      <c r="Z140"/>
      <c r="AA140"/>
    </row>
    <row r="141" spans="2:27" s="9" customFormat="1" x14ac:dyDescent="0.25">
      <c r="B141" s="17"/>
      <c r="C141" s="20"/>
      <c r="E141" s="97"/>
      <c r="F141" s="98"/>
      <c r="G141" s="98"/>
      <c r="H141" s="98"/>
      <c r="I141" s="98"/>
      <c r="J141" s="98"/>
      <c r="K141" s="98"/>
      <c r="L141"/>
      <c r="M141"/>
      <c r="N141"/>
      <c r="O141"/>
      <c r="P141" s="1"/>
      <c r="Q141"/>
      <c r="R141"/>
      <c r="S141"/>
      <c r="T141"/>
      <c r="U141"/>
      <c r="V141"/>
      <c r="W141"/>
      <c r="X141"/>
      <c r="Y141"/>
      <c r="Z141"/>
      <c r="AA141"/>
    </row>
    <row r="142" spans="2:27" s="9" customFormat="1" x14ac:dyDescent="0.25">
      <c r="B142" s="17"/>
      <c r="C142" s="20"/>
      <c r="E142" s="97"/>
      <c r="F142" s="98"/>
      <c r="G142" s="98"/>
      <c r="H142" s="98"/>
      <c r="I142" s="98"/>
      <c r="J142" s="98"/>
      <c r="K142" s="98"/>
      <c r="L142"/>
      <c r="M142"/>
      <c r="N142"/>
      <c r="O142"/>
      <c r="P142" s="1"/>
      <c r="Q142"/>
      <c r="R142"/>
      <c r="S142"/>
      <c r="T142"/>
      <c r="U142"/>
      <c r="V142"/>
      <c r="W142"/>
      <c r="X142"/>
      <c r="Y142"/>
      <c r="Z142"/>
      <c r="AA142"/>
    </row>
    <row r="143" spans="2:27" s="9" customFormat="1" x14ac:dyDescent="0.25">
      <c r="B143" s="17"/>
      <c r="C143" s="20"/>
      <c r="E143" s="97"/>
      <c r="F143" s="98"/>
      <c r="G143" s="98"/>
      <c r="H143" s="98"/>
      <c r="I143" s="98"/>
      <c r="J143" s="98"/>
      <c r="K143" s="98"/>
      <c r="L143"/>
      <c r="M143"/>
      <c r="N143"/>
      <c r="O143"/>
      <c r="P143" s="1"/>
      <c r="Q143"/>
      <c r="R143"/>
      <c r="S143"/>
      <c r="T143"/>
      <c r="U143"/>
      <c r="V143"/>
      <c r="W143"/>
      <c r="X143"/>
      <c r="Y143"/>
      <c r="Z143"/>
      <c r="AA143"/>
    </row>
    <row r="144" spans="2:27" s="9" customFormat="1" x14ac:dyDescent="0.25">
      <c r="B144" s="17"/>
      <c r="C144" s="20"/>
      <c r="E144" s="97"/>
      <c r="F144" s="98"/>
      <c r="G144" s="98"/>
      <c r="H144" s="98"/>
      <c r="I144" s="98"/>
      <c r="J144" s="98"/>
      <c r="K144" s="98"/>
      <c r="L144"/>
      <c r="M144"/>
      <c r="N144"/>
      <c r="O144"/>
      <c r="P144" s="1"/>
      <c r="Q144"/>
      <c r="R144"/>
      <c r="S144"/>
      <c r="T144"/>
      <c r="U144"/>
      <c r="V144"/>
      <c r="W144"/>
      <c r="X144"/>
      <c r="Y144"/>
      <c r="Z144"/>
      <c r="AA144"/>
    </row>
    <row r="145" spans="2:27" s="9" customFormat="1" x14ac:dyDescent="0.25">
      <c r="B145" s="17"/>
      <c r="C145" s="20"/>
      <c r="E145" s="97"/>
      <c r="F145" s="98"/>
      <c r="G145" s="98"/>
      <c r="H145" s="98"/>
      <c r="I145" s="98"/>
      <c r="J145" s="98"/>
      <c r="K145" s="98"/>
      <c r="L145"/>
      <c r="M145"/>
      <c r="N145"/>
      <c r="O145"/>
      <c r="P145" s="1"/>
      <c r="Q145"/>
      <c r="R145"/>
      <c r="S145"/>
      <c r="T145"/>
      <c r="U145"/>
      <c r="V145"/>
      <c r="W145"/>
      <c r="X145"/>
      <c r="Y145"/>
      <c r="Z145"/>
      <c r="AA145"/>
    </row>
    <row r="146" spans="2:27" s="9" customFormat="1" x14ac:dyDescent="0.25">
      <c r="B146" s="17"/>
      <c r="C146" s="20"/>
      <c r="E146" s="97"/>
      <c r="F146" s="98"/>
      <c r="G146" s="98"/>
      <c r="H146" s="98"/>
      <c r="I146" s="98"/>
      <c r="J146" s="98"/>
      <c r="K146" s="98"/>
      <c r="L146"/>
      <c r="M146"/>
      <c r="N146"/>
      <c r="O146"/>
      <c r="P146" s="1"/>
      <c r="Q146"/>
      <c r="R146"/>
      <c r="S146"/>
      <c r="T146"/>
      <c r="U146"/>
      <c r="V146"/>
      <c r="W146"/>
      <c r="X146"/>
      <c r="Y146"/>
      <c r="Z146"/>
      <c r="AA146"/>
    </row>
    <row r="147" spans="2:27" s="9" customFormat="1" x14ac:dyDescent="0.25">
      <c r="B147" s="17"/>
      <c r="C147" s="20"/>
      <c r="E147" s="97"/>
      <c r="F147" s="98"/>
      <c r="G147" s="98"/>
      <c r="H147" s="98"/>
      <c r="I147" s="98"/>
      <c r="J147" s="98"/>
      <c r="K147" s="98"/>
      <c r="L147"/>
      <c r="M147"/>
      <c r="N147"/>
      <c r="O147"/>
      <c r="P147" s="1"/>
      <c r="Q147"/>
      <c r="R147"/>
      <c r="S147"/>
      <c r="T147"/>
      <c r="U147"/>
      <c r="V147"/>
      <c r="W147"/>
      <c r="X147"/>
      <c r="Y147"/>
      <c r="Z147"/>
      <c r="AA147"/>
    </row>
  </sheetData>
  <mergeCells count="2">
    <mergeCell ref="A65:D65"/>
    <mergeCell ref="A67:K6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1"/>
  <sheetViews>
    <sheetView zoomScale="130" zoomScaleNormal="130" workbookViewId="0">
      <selection activeCell="J4" sqref="J4"/>
    </sheetView>
  </sheetViews>
  <sheetFormatPr defaultRowHeight="15" x14ac:dyDescent="0.25"/>
  <cols>
    <col min="2" max="2" width="19.85546875" customWidth="1"/>
    <col min="3" max="3" width="18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x14ac:dyDescent="0.25">
      <c r="A1" s="16" t="s">
        <v>4</v>
      </c>
      <c r="B1" s="16" t="s">
        <v>12</v>
      </c>
      <c r="C1" s="16" t="s">
        <v>10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/>
      <c r="J1"/>
      <c r="K1" s="1"/>
      <c r="L1" s="1"/>
      <c r="M1" s="1"/>
    </row>
    <row r="2" spans="1:13" ht="16.5" x14ac:dyDescent="0.3">
      <c r="A2" s="38">
        <v>1</v>
      </c>
      <c r="B2" s="38" t="s">
        <v>16</v>
      </c>
      <c r="C2" s="39" t="s">
        <v>18</v>
      </c>
      <c r="D2" s="40">
        <v>10</v>
      </c>
      <c r="E2" s="41">
        <v>8630</v>
      </c>
      <c r="F2" s="42">
        <v>9493</v>
      </c>
      <c r="G2" s="43">
        <v>388350000</v>
      </c>
      <c r="H2" s="44">
        <v>411651000</v>
      </c>
      <c r="I2" s="45">
        <v>3200</v>
      </c>
      <c r="J2" s="46">
        <f>F2*I2</f>
        <v>30377600</v>
      </c>
      <c r="K2" s="10"/>
      <c r="L2" s="11">
        <f>J2*K2%</f>
        <v>0</v>
      </c>
      <c r="M2" s="1"/>
    </row>
    <row r="3" spans="1:13" ht="33" x14ac:dyDescent="0.25">
      <c r="A3" s="47">
        <v>2</v>
      </c>
      <c r="B3" s="48" t="s">
        <v>17</v>
      </c>
      <c r="C3" s="49" t="s">
        <v>19</v>
      </c>
      <c r="D3" s="40">
        <v>6</v>
      </c>
      <c r="E3" s="41">
        <v>4576</v>
      </c>
      <c r="F3" s="42">
        <v>5034</v>
      </c>
      <c r="G3" s="50">
        <v>0</v>
      </c>
      <c r="H3" s="50">
        <v>0</v>
      </c>
      <c r="I3" s="45">
        <v>3200</v>
      </c>
      <c r="J3" s="46">
        <f>F3*I3</f>
        <v>16108800</v>
      </c>
      <c r="K3" s="10"/>
      <c r="L3" s="11"/>
      <c r="M3" s="1"/>
    </row>
    <row r="4" spans="1:13" ht="15.75" x14ac:dyDescent="0.25">
      <c r="A4" s="71" t="s">
        <v>20</v>
      </c>
      <c r="B4" s="72"/>
      <c r="C4" s="73"/>
      <c r="D4" s="51">
        <f>SUM(D2:D3)</f>
        <v>16</v>
      </c>
      <c r="E4" s="52">
        <f>SUM(E2:E3)</f>
        <v>13206</v>
      </c>
      <c r="F4" s="52">
        <f>SUM(F2:F3)</f>
        <v>14527</v>
      </c>
      <c r="G4" s="53">
        <f t="shared" ref="G4:H4" si="0">SUM(G2:G3)</f>
        <v>388350000</v>
      </c>
      <c r="H4" s="53">
        <f t="shared" si="0"/>
        <v>411651000</v>
      </c>
      <c r="I4"/>
      <c r="J4" s="54">
        <f>SUM(J2:J3)</f>
        <v>46486400</v>
      </c>
      <c r="K4" s="1"/>
      <c r="L4" s="12">
        <f>SUM(L2:L2)</f>
        <v>0</v>
      </c>
      <c r="M4" s="1"/>
    </row>
    <row r="5" spans="1:13" x14ac:dyDescent="0.25">
      <c r="C5"/>
      <c r="D5"/>
      <c r="E5"/>
      <c r="F5"/>
      <c r="G5"/>
      <c r="H5"/>
      <c r="I5"/>
      <c r="J5" s="19"/>
      <c r="K5" s="1"/>
      <c r="L5" s="1"/>
      <c r="M5" s="1"/>
    </row>
    <row r="6" spans="1:13" x14ac:dyDescent="0.25">
      <c r="C6"/>
      <c r="D6"/>
      <c r="E6"/>
      <c r="F6"/>
      <c r="G6"/>
      <c r="H6"/>
      <c r="I6"/>
      <c r="J6" s="55"/>
      <c r="K6" s="1"/>
      <c r="L6" s="1"/>
      <c r="M6" s="1"/>
    </row>
    <row r="7" spans="1:13" x14ac:dyDescent="0.25">
      <c r="A7" s="1"/>
      <c r="B7" s="1"/>
      <c r="F7" s="2" t="e">
        <f>#REF!+F3</f>
        <v>#REF!</v>
      </c>
      <c r="K7" s="1"/>
      <c r="L7" s="1"/>
      <c r="M7" s="1"/>
    </row>
    <row r="8" spans="1:13" x14ac:dyDescent="0.25">
      <c r="A8" s="1"/>
      <c r="B8" s="1"/>
      <c r="K8" s="1"/>
      <c r="L8" s="1"/>
      <c r="M8" s="1"/>
    </row>
    <row r="9" spans="1:13" x14ac:dyDescent="0.25">
      <c r="A9" s="1"/>
      <c r="B9" s="1"/>
      <c r="K9" s="1"/>
      <c r="L9" s="1"/>
      <c r="M9" s="1"/>
    </row>
    <row r="10" spans="1:13" x14ac:dyDescent="0.25">
      <c r="A10" s="1"/>
      <c r="B10" s="1"/>
      <c r="K10" s="1"/>
      <c r="L10" s="1"/>
      <c r="M10" s="1"/>
    </row>
    <row r="11" spans="1:13" x14ac:dyDescent="0.25">
      <c r="A11" s="1"/>
      <c r="B11" s="1"/>
    </row>
  </sheetData>
  <mergeCells count="1">
    <mergeCell ref="A4:C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8FBA-0B15-44AF-A107-08E97B586124}">
  <dimension ref="AC7:AG26"/>
  <sheetViews>
    <sheetView topLeftCell="F1" workbookViewId="0">
      <selection activeCell="AF9" sqref="AF9"/>
    </sheetView>
  </sheetViews>
  <sheetFormatPr defaultRowHeight="15" x14ac:dyDescent="0.25"/>
  <sheetData>
    <row r="7" spans="29:33" ht="15.75" thickBot="1" x14ac:dyDescent="0.3"/>
    <row r="8" spans="29:33" ht="17.25" thickBot="1" x14ac:dyDescent="0.3">
      <c r="AC8" s="57">
        <v>1</v>
      </c>
      <c r="AD8" s="57" t="s">
        <v>21</v>
      </c>
      <c r="AE8" s="57">
        <v>57.94</v>
      </c>
      <c r="AF8" s="3">
        <f>AE8*10.764</f>
        <v>623.66615999999999</v>
      </c>
      <c r="AG8" s="59">
        <v>16</v>
      </c>
    </row>
    <row r="9" spans="29:33" ht="17.25" thickBot="1" x14ac:dyDescent="0.3">
      <c r="AC9" s="58">
        <v>2</v>
      </c>
      <c r="AD9" s="58" t="s">
        <v>14</v>
      </c>
      <c r="AE9" s="58">
        <v>80.8</v>
      </c>
      <c r="AF9" s="3">
        <f t="shared" ref="AF9:AF10" si="0">AE9*10.764</f>
        <v>869.73119999999994</v>
      </c>
      <c r="AG9" s="60">
        <v>1</v>
      </c>
    </row>
    <row r="10" spans="29:33" ht="17.25" thickBot="1" x14ac:dyDescent="0.3">
      <c r="AC10" s="57">
        <v>3</v>
      </c>
      <c r="AD10" s="57" t="s">
        <v>14</v>
      </c>
      <c r="AE10" s="57">
        <v>104.19</v>
      </c>
      <c r="AF10" s="3">
        <f t="shared" si="0"/>
        <v>1121.5011599999998</v>
      </c>
      <c r="AG10" s="59">
        <v>49</v>
      </c>
    </row>
    <row r="11" spans="29:33" x14ac:dyDescent="0.25">
      <c r="AG11" s="16">
        <f>SUM(AG8:AG10)</f>
        <v>66</v>
      </c>
    </row>
    <row r="20" spans="29:33" ht="15.75" thickBot="1" x14ac:dyDescent="0.3"/>
    <row r="21" spans="29:33" ht="17.25" thickBot="1" x14ac:dyDescent="0.3">
      <c r="AC21" s="57">
        <v>1</v>
      </c>
      <c r="AD21" s="57" t="s">
        <v>21</v>
      </c>
      <c r="AE21" s="57">
        <v>57.94</v>
      </c>
      <c r="AF21" s="3">
        <f>AE21*10.764</f>
        <v>623.66615999999999</v>
      </c>
      <c r="AG21" s="59">
        <v>31</v>
      </c>
    </row>
    <row r="22" spans="29:33" ht="17.25" thickBot="1" x14ac:dyDescent="0.3">
      <c r="AC22" s="58">
        <v>2</v>
      </c>
      <c r="AD22" s="58" t="s">
        <v>14</v>
      </c>
      <c r="AE22" s="58">
        <v>104.19</v>
      </c>
      <c r="AF22" s="3">
        <f>AE22*10.764</f>
        <v>1121.5011599999998</v>
      </c>
      <c r="AG22" s="60">
        <v>32</v>
      </c>
    </row>
    <row r="23" spans="29:33" x14ac:dyDescent="0.25">
      <c r="AG23" s="16">
        <f>SUM(AG21:AG22)</f>
        <v>63</v>
      </c>
    </row>
    <row r="26" spans="29:33" x14ac:dyDescent="0.25">
      <c r="AG26" s="16">
        <f>AG11+AG23</f>
        <v>129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52"/>
  <sheetViews>
    <sheetView topLeftCell="A19" zoomScale="115" zoomScaleNormal="115" workbookViewId="0">
      <selection activeCell="C25" sqref="C25"/>
    </sheetView>
  </sheetViews>
  <sheetFormatPr defaultRowHeight="15" x14ac:dyDescent="0.25"/>
  <sheetData>
    <row r="1" spans="1:3" x14ac:dyDescent="0.25">
      <c r="A1" s="62" t="s">
        <v>22</v>
      </c>
    </row>
    <row r="2" spans="1:3" x14ac:dyDescent="0.25">
      <c r="A2" s="63" t="s">
        <v>32</v>
      </c>
    </row>
    <row r="3" spans="1:3" x14ac:dyDescent="0.25">
      <c r="A3" t="s">
        <v>33</v>
      </c>
      <c r="B3">
        <v>1</v>
      </c>
      <c r="C3" t="s">
        <v>15</v>
      </c>
    </row>
    <row r="4" spans="1:3" x14ac:dyDescent="0.25">
      <c r="B4">
        <v>4</v>
      </c>
      <c r="C4" t="s">
        <v>24</v>
      </c>
    </row>
    <row r="6" spans="1:3" x14ac:dyDescent="0.25">
      <c r="A6" s="63" t="s">
        <v>23</v>
      </c>
    </row>
    <row r="7" spans="1:3" ht="16.5" x14ac:dyDescent="0.25">
      <c r="A7" t="s">
        <v>26</v>
      </c>
      <c r="B7" s="7">
        <v>1</v>
      </c>
      <c r="C7" s="65" t="s">
        <v>15</v>
      </c>
    </row>
    <row r="8" spans="1:3" ht="16.5" x14ac:dyDescent="0.25">
      <c r="B8" s="7">
        <v>2</v>
      </c>
      <c r="C8" s="65" t="s">
        <v>15</v>
      </c>
    </row>
    <row r="9" spans="1:3" ht="16.5" x14ac:dyDescent="0.3">
      <c r="B9" s="7">
        <v>3</v>
      </c>
      <c r="C9" s="64" t="s">
        <v>24</v>
      </c>
    </row>
    <row r="10" spans="1:3" ht="16.5" x14ac:dyDescent="0.25">
      <c r="B10" s="7">
        <v>4</v>
      </c>
      <c r="C10" s="65" t="s">
        <v>15</v>
      </c>
    </row>
    <row r="11" spans="1:3" x14ac:dyDescent="0.25">
      <c r="B11" s="7"/>
    </row>
    <row r="12" spans="1:3" x14ac:dyDescent="0.25">
      <c r="A12" s="63" t="s">
        <v>25</v>
      </c>
      <c r="B12" s="7"/>
    </row>
    <row r="13" spans="1:3" ht="16.5" x14ac:dyDescent="0.25">
      <c r="A13" t="s">
        <v>26</v>
      </c>
      <c r="B13" s="7">
        <v>1</v>
      </c>
      <c r="C13" s="65" t="s">
        <v>15</v>
      </c>
    </row>
    <row r="14" spans="1:3" ht="16.5" x14ac:dyDescent="0.25">
      <c r="B14" s="7">
        <v>2</v>
      </c>
      <c r="C14" s="65" t="s">
        <v>15</v>
      </c>
    </row>
    <row r="15" spans="1:3" ht="16.5" x14ac:dyDescent="0.3">
      <c r="B15" s="7">
        <v>3</v>
      </c>
      <c r="C15" s="64" t="s">
        <v>24</v>
      </c>
    </row>
    <row r="16" spans="1:3" ht="16.5" x14ac:dyDescent="0.25">
      <c r="B16" s="7">
        <v>4</v>
      </c>
      <c r="C16" s="65" t="s">
        <v>15</v>
      </c>
    </row>
    <row r="17" spans="1:3" x14ac:dyDescent="0.25">
      <c r="B17" s="7"/>
    </row>
    <row r="18" spans="1:3" x14ac:dyDescent="0.25">
      <c r="A18" s="62" t="s">
        <v>27</v>
      </c>
      <c r="B18" s="7"/>
    </row>
    <row r="19" spans="1:3" x14ac:dyDescent="0.25">
      <c r="A19" s="63" t="s">
        <v>32</v>
      </c>
    </row>
    <row r="20" spans="1:3" x14ac:dyDescent="0.25">
      <c r="A20" t="s">
        <v>33</v>
      </c>
      <c r="B20" s="61">
        <v>1</v>
      </c>
      <c r="C20" t="s">
        <v>24</v>
      </c>
    </row>
    <row r="22" spans="1:3" x14ac:dyDescent="0.25">
      <c r="A22" s="63" t="s">
        <v>28</v>
      </c>
      <c r="B22" s="7"/>
    </row>
    <row r="23" spans="1:3" x14ac:dyDescent="0.25">
      <c r="A23" t="s">
        <v>31</v>
      </c>
      <c r="B23" s="7">
        <v>1</v>
      </c>
      <c r="C23" t="s">
        <v>24</v>
      </c>
    </row>
    <row r="24" spans="1:3" ht="16.5" x14ac:dyDescent="0.25">
      <c r="B24" s="7">
        <v>2</v>
      </c>
      <c r="C24" s="65" t="s">
        <v>15</v>
      </c>
    </row>
    <row r="25" spans="1:3" ht="16.5" x14ac:dyDescent="0.25">
      <c r="B25" s="7">
        <v>3</v>
      </c>
      <c r="C25" s="65" t="s">
        <v>15</v>
      </c>
    </row>
    <row r="26" spans="1:3" x14ac:dyDescent="0.25">
      <c r="B26" s="7"/>
    </row>
    <row r="27" spans="1:3" x14ac:dyDescent="0.25">
      <c r="A27" s="63" t="s">
        <v>29</v>
      </c>
      <c r="B27" s="7"/>
    </row>
    <row r="28" spans="1:3" x14ac:dyDescent="0.25">
      <c r="A28" t="s">
        <v>30</v>
      </c>
      <c r="B28" s="7">
        <v>1</v>
      </c>
      <c r="C28" t="s">
        <v>24</v>
      </c>
    </row>
    <row r="29" spans="1:3" ht="16.5" x14ac:dyDescent="0.25">
      <c r="B29" s="7">
        <v>2</v>
      </c>
      <c r="C29" s="65" t="s">
        <v>15</v>
      </c>
    </row>
    <row r="30" spans="1:3" ht="16.5" x14ac:dyDescent="0.25">
      <c r="B30" s="7">
        <v>3</v>
      </c>
      <c r="C30" s="65" t="s">
        <v>15</v>
      </c>
    </row>
    <row r="31" spans="1:3" x14ac:dyDescent="0.25">
      <c r="B31" s="7">
        <v>4</v>
      </c>
      <c r="C31" t="s">
        <v>24</v>
      </c>
    </row>
    <row r="32" spans="1:3" x14ac:dyDescent="0.25">
      <c r="B32" s="7"/>
    </row>
    <row r="33" spans="1:3" x14ac:dyDescent="0.25">
      <c r="A33" s="63" t="s">
        <v>25</v>
      </c>
      <c r="B33" s="7"/>
    </row>
    <row r="34" spans="1:3" x14ac:dyDescent="0.25">
      <c r="A34" t="s">
        <v>30</v>
      </c>
      <c r="B34" s="7">
        <v>1</v>
      </c>
      <c r="C34" t="s">
        <v>24</v>
      </c>
    </row>
    <row r="35" spans="1:3" ht="16.5" x14ac:dyDescent="0.25">
      <c r="B35" s="7">
        <v>2</v>
      </c>
      <c r="C35" s="65" t="s">
        <v>15</v>
      </c>
    </row>
    <row r="36" spans="1:3" ht="16.5" x14ac:dyDescent="0.25">
      <c r="B36" s="7">
        <v>3</v>
      </c>
      <c r="C36" s="65" t="s">
        <v>15</v>
      </c>
    </row>
    <row r="37" spans="1:3" x14ac:dyDescent="0.25">
      <c r="B37" s="7">
        <v>4</v>
      </c>
      <c r="C37" t="s">
        <v>24</v>
      </c>
    </row>
    <row r="38" spans="1:3" x14ac:dyDescent="0.25">
      <c r="B38" s="7"/>
    </row>
    <row r="39" spans="1:3" x14ac:dyDescent="0.25">
      <c r="B39" s="7"/>
    </row>
    <row r="40" spans="1:3" x14ac:dyDescent="0.25">
      <c r="B40" s="7"/>
    </row>
    <row r="41" spans="1:3" x14ac:dyDescent="0.25">
      <c r="B41" s="7"/>
    </row>
    <row r="42" spans="1:3" x14ac:dyDescent="0.25">
      <c r="B42" s="7"/>
    </row>
    <row r="43" spans="1:3" x14ac:dyDescent="0.25">
      <c r="B43" s="7"/>
    </row>
    <row r="44" spans="1:3" x14ac:dyDescent="0.25">
      <c r="B44" s="7"/>
    </row>
    <row r="45" spans="1:3" x14ac:dyDescent="0.25">
      <c r="B45" s="7"/>
    </row>
    <row r="46" spans="1:3" x14ac:dyDescent="0.25">
      <c r="B46" s="7"/>
    </row>
    <row r="47" spans="1:3" x14ac:dyDescent="0.25">
      <c r="B47" s="7"/>
    </row>
    <row r="48" spans="1:3" x14ac:dyDescent="0.25">
      <c r="B48" s="7"/>
    </row>
    <row r="49" spans="2:2" x14ac:dyDescent="0.25">
      <c r="B49" s="7"/>
    </row>
    <row r="50" spans="2:2" x14ac:dyDescent="0.25">
      <c r="B50" s="7"/>
    </row>
    <row r="51" spans="2:2" x14ac:dyDescent="0.25">
      <c r="B51" s="7"/>
    </row>
    <row r="52" spans="2:2" x14ac:dyDescent="0.25">
      <c r="B52" s="7"/>
    </row>
    <row r="53" spans="2:2" x14ac:dyDescent="0.25">
      <c r="B53" s="7"/>
    </row>
    <row r="54" spans="2:2" x14ac:dyDescent="0.25">
      <c r="B54" s="7"/>
    </row>
    <row r="55" spans="2:2" x14ac:dyDescent="0.25">
      <c r="B55" s="7"/>
    </row>
    <row r="56" spans="2:2" x14ac:dyDescent="0.25">
      <c r="B56" s="7"/>
    </row>
    <row r="57" spans="2:2" x14ac:dyDescent="0.25">
      <c r="B57" s="7"/>
    </row>
    <row r="58" spans="2:2" x14ac:dyDescent="0.25">
      <c r="B58" s="7"/>
    </row>
    <row r="59" spans="2:2" x14ac:dyDescent="0.25">
      <c r="B59" s="7"/>
    </row>
    <row r="60" spans="2:2" x14ac:dyDescent="0.25">
      <c r="B60" s="7"/>
    </row>
    <row r="61" spans="2:2" x14ac:dyDescent="0.25">
      <c r="B61" s="7"/>
    </row>
    <row r="62" spans="2:2" x14ac:dyDescent="0.25">
      <c r="B62" s="7"/>
    </row>
    <row r="63" spans="2:2" x14ac:dyDescent="0.25">
      <c r="B63" s="7"/>
    </row>
    <row r="64" spans="2:2" x14ac:dyDescent="0.25">
      <c r="B64" s="7"/>
    </row>
    <row r="65" spans="2:2" x14ac:dyDescent="0.25">
      <c r="B65" s="7"/>
    </row>
    <row r="66" spans="2:2" x14ac:dyDescent="0.25">
      <c r="B66" s="7"/>
    </row>
    <row r="67" spans="2:2" x14ac:dyDescent="0.25">
      <c r="B67" s="7"/>
    </row>
    <row r="68" spans="2:2" x14ac:dyDescent="0.25">
      <c r="B68" s="7"/>
    </row>
    <row r="69" spans="2:2" x14ac:dyDescent="0.25">
      <c r="B69" s="7"/>
    </row>
    <row r="70" spans="2:2" x14ac:dyDescent="0.25">
      <c r="B70" s="7"/>
    </row>
    <row r="71" spans="2:2" x14ac:dyDescent="0.25">
      <c r="B71" s="7"/>
    </row>
    <row r="72" spans="2:2" x14ac:dyDescent="0.25">
      <c r="B72" s="7"/>
    </row>
    <row r="73" spans="2:2" x14ac:dyDescent="0.25">
      <c r="B73" s="7"/>
    </row>
    <row r="74" spans="2:2" x14ac:dyDescent="0.25">
      <c r="B74" s="7"/>
    </row>
    <row r="75" spans="2:2" x14ac:dyDescent="0.25">
      <c r="B75" s="7"/>
    </row>
    <row r="76" spans="2:2" x14ac:dyDescent="0.25">
      <c r="B76" s="7"/>
    </row>
    <row r="77" spans="2:2" x14ac:dyDescent="0.25">
      <c r="B77" s="7"/>
    </row>
    <row r="78" spans="2:2" x14ac:dyDescent="0.25">
      <c r="B78" s="7"/>
    </row>
    <row r="79" spans="2:2" x14ac:dyDescent="0.25">
      <c r="B79" s="7"/>
    </row>
    <row r="80" spans="2:2" x14ac:dyDescent="0.25">
      <c r="B80" s="7"/>
    </row>
    <row r="81" spans="2:2" x14ac:dyDescent="0.25">
      <c r="B81" s="7"/>
    </row>
    <row r="82" spans="2:2" x14ac:dyDescent="0.25">
      <c r="B82" s="7"/>
    </row>
    <row r="83" spans="2:2" x14ac:dyDescent="0.25">
      <c r="B83" s="7"/>
    </row>
    <row r="84" spans="2:2" x14ac:dyDescent="0.25">
      <c r="B84" s="7"/>
    </row>
    <row r="85" spans="2:2" x14ac:dyDescent="0.25">
      <c r="B85" s="7"/>
    </row>
    <row r="86" spans="2:2" x14ac:dyDescent="0.25">
      <c r="B86" s="7"/>
    </row>
    <row r="87" spans="2:2" x14ac:dyDescent="0.25">
      <c r="B87" s="7"/>
    </row>
    <row r="88" spans="2:2" x14ac:dyDescent="0.25">
      <c r="B88" s="7"/>
    </row>
    <row r="89" spans="2:2" x14ac:dyDescent="0.25">
      <c r="B89" s="7"/>
    </row>
    <row r="90" spans="2:2" x14ac:dyDescent="0.25">
      <c r="B90" s="7"/>
    </row>
    <row r="91" spans="2:2" x14ac:dyDescent="0.25">
      <c r="B91" s="7"/>
    </row>
    <row r="92" spans="2:2" x14ac:dyDescent="0.25">
      <c r="B92" s="7"/>
    </row>
    <row r="93" spans="2:2" x14ac:dyDescent="0.25">
      <c r="B93" s="7"/>
    </row>
    <row r="94" spans="2:2" x14ac:dyDescent="0.25">
      <c r="B94" s="7"/>
    </row>
    <row r="95" spans="2:2" x14ac:dyDescent="0.25">
      <c r="B95" s="7"/>
    </row>
    <row r="96" spans="2:2" x14ac:dyDescent="0.25">
      <c r="B96" s="7"/>
    </row>
    <row r="97" spans="2:2" x14ac:dyDescent="0.25">
      <c r="B97" s="7"/>
    </row>
    <row r="98" spans="2:2" x14ac:dyDescent="0.25">
      <c r="B98" s="7"/>
    </row>
    <row r="99" spans="2:2" x14ac:dyDescent="0.25">
      <c r="B99" s="7"/>
    </row>
    <row r="100" spans="2:2" x14ac:dyDescent="0.25">
      <c r="B100" s="7"/>
    </row>
    <row r="101" spans="2:2" x14ac:dyDescent="0.25">
      <c r="B101" s="7"/>
    </row>
    <row r="102" spans="2:2" x14ac:dyDescent="0.25">
      <c r="B102" s="7"/>
    </row>
    <row r="103" spans="2:2" x14ac:dyDescent="0.25">
      <c r="B103" s="7"/>
    </row>
    <row r="104" spans="2:2" x14ac:dyDescent="0.25">
      <c r="B104" s="7"/>
    </row>
    <row r="105" spans="2:2" x14ac:dyDescent="0.25">
      <c r="B105" s="7"/>
    </row>
    <row r="106" spans="2:2" x14ac:dyDescent="0.25">
      <c r="B106" s="7"/>
    </row>
    <row r="107" spans="2:2" x14ac:dyDescent="0.25">
      <c r="B107" s="7"/>
    </row>
    <row r="108" spans="2:2" x14ac:dyDescent="0.25">
      <c r="B108" s="7"/>
    </row>
    <row r="109" spans="2:2" x14ac:dyDescent="0.25">
      <c r="B109" s="7"/>
    </row>
    <row r="110" spans="2:2" x14ac:dyDescent="0.25">
      <c r="B110" s="7"/>
    </row>
    <row r="111" spans="2:2" x14ac:dyDescent="0.25">
      <c r="B111" s="7"/>
    </row>
    <row r="112" spans="2:2" x14ac:dyDescent="0.25">
      <c r="B112" s="7"/>
    </row>
    <row r="113" spans="2:2" x14ac:dyDescent="0.25">
      <c r="B113" s="7"/>
    </row>
    <row r="114" spans="2:2" x14ac:dyDescent="0.25">
      <c r="B114" s="7"/>
    </row>
    <row r="115" spans="2:2" x14ac:dyDescent="0.25">
      <c r="B115" s="7"/>
    </row>
    <row r="116" spans="2:2" x14ac:dyDescent="0.25">
      <c r="B116" s="7"/>
    </row>
    <row r="117" spans="2:2" x14ac:dyDescent="0.25">
      <c r="B117" s="7"/>
    </row>
    <row r="118" spans="2:2" x14ac:dyDescent="0.25">
      <c r="B118" s="7"/>
    </row>
    <row r="119" spans="2:2" x14ac:dyDescent="0.25">
      <c r="B119" s="7"/>
    </row>
    <row r="120" spans="2:2" x14ac:dyDescent="0.25">
      <c r="B120" s="7"/>
    </row>
    <row r="121" spans="2:2" x14ac:dyDescent="0.25">
      <c r="B121" s="7"/>
    </row>
    <row r="122" spans="2:2" x14ac:dyDescent="0.25">
      <c r="B122" s="7"/>
    </row>
    <row r="123" spans="2:2" x14ac:dyDescent="0.25">
      <c r="B123" s="7"/>
    </row>
    <row r="124" spans="2:2" x14ac:dyDescent="0.25">
      <c r="B124" s="7"/>
    </row>
    <row r="125" spans="2:2" x14ac:dyDescent="0.25">
      <c r="B125" s="7"/>
    </row>
    <row r="126" spans="2:2" x14ac:dyDescent="0.25">
      <c r="B126" s="7"/>
    </row>
    <row r="127" spans="2:2" x14ac:dyDescent="0.25">
      <c r="B127" s="7"/>
    </row>
    <row r="128" spans="2:2" x14ac:dyDescent="0.25">
      <c r="B128" s="7"/>
    </row>
    <row r="129" spans="2:2" x14ac:dyDescent="0.25">
      <c r="B129" s="7"/>
    </row>
    <row r="130" spans="2:2" x14ac:dyDescent="0.25">
      <c r="B130" s="7"/>
    </row>
    <row r="131" spans="2:2" x14ac:dyDescent="0.25">
      <c r="B131" s="7"/>
    </row>
    <row r="132" spans="2:2" x14ac:dyDescent="0.25">
      <c r="B132" s="7"/>
    </row>
    <row r="133" spans="2:2" x14ac:dyDescent="0.25">
      <c r="B133" s="7"/>
    </row>
    <row r="134" spans="2:2" x14ac:dyDescent="0.25">
      <c r="B134" s="7"/>
    </row>
    <row r="135" spans="2:2" x14ac:dyDescent="0.25">
      <c r="B135" s="7"/>
    </row>
    <row r="136" spans="2:2" x14ac:dyDescent="0.25">
      <c r="B136" s="7"/>
    </row>
    <row r="137" spans="2:2" x14ac:dyDescent="0.25">
      <c r="B137" s="7"/>
    </row>
    <row r="138" spans="2:2" x14ac:dyDescent="0.25">
      <c r="B138" s="7"/>
    </row>
    <row r="139" spans="2:2" x14ac:dyDescent="0.25">
      <c r="B139" s="7"/>
    </row>
    <row r="140" spans="2:2" x14ac:dyDescent="0.25">
      <c r="B140" s="7"/>
    </row>
    <row r="141" spans="2:2" x14ac:dyDescent="0.25">
      <c r="B141" s="7"/>
    </row>
    <row r="142" spans="2:2" x14ac:dyDescent="0.25">
      <c r="B142" s="7"/>
    </row>
    <row r="143" spans="2:2" x14ac:dyDescent="0.25">
      <c r="B143" s="7"/>
    </row>
    <row r="144" spans="2:2" x14ac:dyDescent="0.25">
      <c r="B144" s="7"/>
    </row>
    <row r="145" spans="2:2" x14ac:dyDescent="0.25">
      <c r="B145" s="7"/>
    </row>
    <row r="146" spans="2:2" x14ac:dyDescent="0.25">
      <c r="B146" s="7"/>
    </row>
    <row r="147" spans="2:2" x14ac:dyDescent="0.25">
      <c r="B147" s="7"/>
    </row>
    <row r="148" spans="2:2" x14ac:dyDescent="0.25">
      <c r="B148" s="7"/>
    </row>
    <row r="149" spans="2:2" x14ac:dyDescent="0.25">
      <c r="B149" s="7"/>
    </row>
    <row r="150" spans="2:2" x14ac:dyDescent="0.25">
      <c r="B150" s="7"/>
    </row>
    <row r="151" spans="2:2" x14ac:dyDescent="0.25">
      <c r="B151" s="7"/>
    </row>
    <row r="152" spans="2:2" x14ac:dyDescent="0.25">
      <c r="B152" s="7"/>
    </row>
    <row r="153" spans="2:2" x14ac:dyDescent="0.25">
      <c r="B153" s="7"/>
    </row>
    <row r="154" spans="2:2" x14ac:dyDescent="0.25">
      <c r="B154" s="7"/>
    </row>
    <row r="155" spans="2:2" x14ac:dyDescent="0.25">
      <c r="B155" s="7"/>
    </row>
    <row r="156" spans="2:2" x14ac:dyDescent="0.25">
      <c r="B156" s="7"/>
    </row>
    <row r="157" spans="2:2" x14ac:dyDescent="0.25">
      <c r="B157" s="7"/>
    </row>
    <row r="158" spans="2:2" x14ac:dyDescent="0.25">
      <c r="B158" s="7"/>
    </row>
    <row r="159" spans="2:2" x14ac:dyDescent="0.25">
      <c r="B159" s="7"/>
    </row>
    <row r="160" spans="2:2" x14ac:dyDescent="0.25">
      <c r="B160" s="7"/>
    </row>
    <row r="161" spans="2:2" x14ac:dyDescent="0.25">
      <c r="B161" s="7"/>
    </row>
    <row r="162" spans="2:2" x14ac:dyDescent="0.25">
      <c r="B162" s="7"/>
    </row>
    <row r="163" spans="2:2" x14ac:dyDescent="0.25">
      <c r="B163" s="7"/>
    </row>
    <row r="164" spans="2:2" x14ac:dyDescent="0.25">
      <c r="B164" s="7"/>
    </row>
    <row r="165" spans="2:2" x14ac:dyDescent="0.25">
      <c r="B165" s="7"/>
    </row>
    <row r="166" spans="2:2" x14ac:dyDescent="0.25">
      <c r="B166" s="7"/>
    </row>
    <row r="167" spans="2:2" x14ac:dyDescent="0.25">
      <c r="B167" s="7"/>
    </row>
    <row r="168" spans="2:2" x14ac:dyDescent="0.25">
      <c r="B168" s="7"/>
    </row>
    <row r="169" spans="2:2" x14ac:dyDescent="0.25">
      <c r="B169" s="7"/>
    </row>
    <row r="170" spans="2:2" x14ac:dyDescent="0.25">
      <c r="B170" s="7"/>
    </row>
    <row r="171" spans="2:2" x14ac:dyDescent="0.25">
      <c r="B171" s="7"/>
    </row>
    <row r="172" spans="2:2" x14ac:dyDescent="0.25">
      <c r="B172" s="7"/>
    </row>
    <row r="173" spans="2:2" x14ac:dyDescent="0.25">
      <c r="B173" s="7"/>
    </row>
    <row r="174" spans="2:2" x14ac:dyDescent="0.25">
      <c r="B174" s="7"/>
    </row>
    <row r="175" spans="2:2" x14ac:dyDescent="0.25">
      <c r="B175" s="7"/>
    </row>
    <row r="176" spans="2:2" x14ac:dyDescent="0.25">
      <c r="B176" s="7"/>
    </row>
    <row r="177" spans="2:2" x14ac:dyDescent="0.25">
      <c r="B177" s="7"/>
    </row>
    <row r="178" spans="2:2" x14ac:dyDescent="0.25">
      <c r="B178" s="7"/>
    </row>
    <row r="179" spans="2:2" x14ac:dyDescent="0.25">
      <c r="B179" s="7"/>
    </row>
    <row r="180" spans="2:2" x14ac:dyDescent="0.25">
      <c r="B180" s="7"/>
    </row>
    <row r="181" spans="2:2" x14ac:dyDescent="0.25">
      <c r="B181" s="7"/>
    </row>
    <row r="182" spans="2:2" x14ac:dyDescent="0.25">
      <c r="B182" s="7"/>
    </row>
    <row r="183" spans="2:2" x14ac:dyDescent="0.25">
      <c r="B183" s="7"/>
    </row>
    <row r="184" spans="2:2" x14ac:dyDescent="0.25">
      <c r="B184" s="7"/>
    </row>
    <row r="185" spans="2:2" x14ac:dyDescent="0.25">
      <c r="B185" s="7"/>
    </row>
    <row r="186" spans="2:2" x14ac:dyDescent="0.25">
      <c r="B186" s="7"/>
    </row>
    <row r="187" spans="2:2" x14ac:dyDescent="0.25">
      <c r="B187" s="7"/>
    </row>
    <row r="188" spans="2:2" x14ac:dyDescent="0.25">
      <c r="B188" s="7"/>
    </row>
    <row r="189" spans="2:2" x14ac:dyDescent="0.25">
      <c r="B189" s="7"/>
    </row>
    <row r="190" spans="2:2" x14ac:dyDescent="0.25">
      <c r="B190" s="7"/>
    </row>
    <row r="191" spans="2:2" x14ac:dyDescent="0.25">
      <c r="B191" s="7"/>
    </row>
    <row r="192" spans="2:2" x14ac:dyDescent="0.25">
      <c r="B192" s="7"/>
    </row>
    <row r="193" spans="2:2" x14ac:dyDescent="0.25">
      <c r="B193" s="7"/>
    </row>
    <row r="194" spans="2:2" x14ac:dyDescent="0.25">
      <c r="B194" s="7"/>
    </row>
    <row r="195" spans="2:2" x14ac:dyDescent="0.25">
      <c r="B195" s="7"/>
    </row>
    <row r="196" spans="2:2" x14ac:dyDescent="0.25">
      <c r="B196" s="7"/>
    </row>
    <row r="197" spans="2:2" x14ac:dyDescent="0.25">
      <c r="B197" s="7"/>
    </row>
    <row r="198" spans="2:2" x14ac:dyDescent="0.25">
      <c r="B198" s="7"/>
    </row>
    <row r="199" spans="2:2" x14ac:dyDescent="0.25">
      <c r="B199" s="7"/>
    </row>
    <row r="200" spans="2:2" x14ac:dyDescent="0.25">
      <c r="B200" s="7"/>
    </row>
    <row r="201" spans="2:2" x14ac:dyDescent="0.25">
      <c r="B201" s="7"/>
    </row>
    <row r="202" spans="2:2" x14ac:dyDescent="0.25">
      <c r="B202" s="7"/>
    </row>
    <row r="203" spans="2:2" x14ac:dyDescent="0.25">
      <c r="B203" s="7"/>
    </row>
    <row r="204" spans="2:2" x14ac:dyDescent="0.25">
      <c r="B204" s="7"/>
    </row>
    <row r="205" spans="2:2" x14ac:dyDescent="0.25">
      <c r="B205" s="7"/>
    </row>
    <row r="206" spans="2:2" x14ac:dyDescent="0.25">
      <c r="B206" s="7"/>
    </row>
    <row r="207" spans="2:2" x14ac:dyDescent="0.25">
      <c r="B207" s="7"/>
    </row>
    <row r="208" spans="2:2" x14ac:dyDescent="0.25">
      <c r="B208" s="7"/>
    </row>
    <row r="209" spans="2:2" x14ac:dyDescent="0.25">
      <c r="B209" s="7"/>
    </row>
    <row r="210" spans="2:2" x14ac:dyDescent="0.25">
      <c r="B210" s="7"/>
    </row>
    <row r="211" spans="2:2" x14ac:dyDescent="0.25">
      <c r="B211" s="7"/>
    </row>
    <row r="212" spans="2:2" x14ac:dyDescent="0.25">
      <c r="B212" s="7"/>
    </row>
    <row r="213" spans="2:2" x14ac:dyDescent="0.25">
      <c r="B213" s="7"/>
    </row>
    <row r="214" spans="2:2" x14ac:dyDescent="0.25">
      <c r="B214" s="7"/>
    </row>
    <row r="215" spans="2:2" x14ac:dyDescent="0.25">
      <c r="B215" s="7"/>
    </row>
    <row r="216" spans="2:2" x14ac:dyDescent="0.25">
      <c r="B216" s="7"/>
    </row>
    <row r="217" spans="2:2" x14ac:dyDescent="0.25">
      <c r="B217" s="7"/>
    </row>
    <row r="218" spans="2:2" x14ac:dyDescent="0.25">
      <c r="B218" s="7"/>
    </row>
    <row r="219" spans="2:2" x14ac:dyDescent="0.25">
      <c r="B219" s="7"/>
    </row>
    <row r="220" spans="2:2" x14ac:dyDescent="0.25">
      <c r="B220" s="7"/>
    </row>
    <row r="221" spans="2:2" x14ac:dyDescent="0.25">
      <c r="B221" s="7"/>
    </row>
    <row r="222" spans="2:2" x14ac:dyDescent="0.25">
      <c r="B222" s="7"/>
    </row>
    <row r="223" spans="2:2" x14ac:dyDescent="0.25">
      <c r="B223" s="7"/>
    </row>
    <row r="224" spans="2:2" x14ac:dyDescent="0.25">
      <c r="B224" s="7"/>
    </row>
    <row r="225" spans="2:2" x14ac:dyDescent="0.25">
      <c r="B225" s="7"/>
    </row>
    <row r="226" spans="2:2" x14ac:dyDescent="0.25">
      <c r="B226" s="7"/>
    </row>
    <row r="227" spans="2:2" x14ac:dyDescent="0.25">
      <c r="B227" s="7"/>
    </row>
    <row r="228" spans="2:2" x14ac:dyDescent="0.25">
      <c r="B228" s="7"/>
    </row>
    <row r="229" spans="2:2" x14ac:dyDescent="0.25">
      <c r="B229" s="7"/>
    </row>
    <row r="230" spans="2:2" x14ac:dyDescent="0.25">
      <c r="B230" s="7"/>
    </row>
    <row r="231" spans="2:2" x14ac:dyDescent="0.25">
      <c r="B231" s="7"/>
    </row>
    <row r="232" spans="2:2" x14ac:dyDescent="0.25">
      <c r="B232" s="7"/>
    </row>
    <row r="233" spans="2:2" x14ac:dyDescent="0.25">
      <c r="B233" s="7"/>
    </row>
    <row r="234" spans="2:2" x14ac:dyDescent="0.25">
      <c r="B234" s="7"/>
    </row>
    <row r="235" spans="2:2" x14ac:dyDescent="0.25">
      <c r="B235" s="7"/>
    </row>
    <row r="236" spans="2:2" x14ac:dyDescent="0.25">
      <c r="B236" s="7"/>
    </row>
    <row r="237" spans="2:2" x14ac:dyDescent="0.25">
      <c r="B237" s="7"/>
    </row>
    <row r="238" spans="2:2" x14ac:dyDescent="0.25">
      <c r="B238" s="7"/>
    </row>
    <row r="239" spans="2:2" x14ac:dyDescent="0.25">
      <c r="B239" s="7"/>
    </row>
    <row r="240" spans="2:2" x14ac:dyDescent="0.25">
      <c r="B240" s="7"/>
    </row>
    <row r="241" spans="2:2" x14ac:dyDescent="0.25">
      <c r="B241" s="7"/>
    </row>
    <row r="242" spans="2:2" x14ac:dyDescent="0.25">
      <c r="B242" s="7"/>
    </row>
    <row r="243" spans="2:2" x14ac:dyDescent="0.25">
      <c r="B243" s="7"/>
    </row>
    <row r="244" spans="2:2" x14ac:dyDescent="0.25">
      <c r="B244" s="7"/>
    </row>
    <row r="245" spans="2:2" x14ac:dyDescent="0.25">
      <c r="B245" s="7"/>
    </row>
    <row r="246" spans="2:2" x14ac:dyDescent="0.25">
      <c r="B246" s="7"/>
    </row>
    <row r="247" spans="2:2" x14ac:dyDescent="0.25">
      <c r="B247" s="7"/>
    </row>
    <row r="248" spans="2:2" x14ac:dyDescent="0.25">
      <c r="B248" s="7"/>
    </row>
    <row r="249" spans="2:2" x14ac:dyDescent="0.25">
      <c r="B249" s="7"/>
    </row>
    <row r="250" spans="2:2" x14ac:dyDescent="0.25">
      <c r="B250" s="7"/>
    </row>
    <row r="251" spans="2:2" x14ac:dyDescent="0.25">
      <c r="B251" s="7"/>
    </row>
    <row r="252" spans="2:2" x14ac:dyDescent="0.25">
      <c r="B252" s="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96CBD-D268-4C48-B066-AF2FE4F2D107}">
  <dimension ref="B4:D5"/>
  <sheetViews>
    <sheetView workbookViewId="0">
      <selection activeCell="E21" sqref="E21"/>
    </sheetView>
  </sheetViews>
  <sheetFormatPr defaultRowHeight="15" x14ac:dyDescent="0.25"/>
  <cols>
    <col min="3" max="3" width="14.28515625" bestFit="1" customWidth="1"/>
  </cols>
  <sheetData>
    <row r="4" spans="2:4" x14ac:dyDescent="0.25">
      <c r="B4">
        <v>1121</v>
      </c>
      <c r="C4" s="55">
        <v>36000000</v>
      </c>
      <c r="D4">
        <f>C4/B4</f>
        <v>32114.183764495985</v>
      </c>
    </row>
    <row r="5" spans="2:4" x14ac:dyDescent="0.25">
      <c r="B5">
        <v>624</v>
      </c>
      <c r="C5" s="55">
        <v>20000000</v>
      </c>
      <c r="D5">
        <f>C5/B5</f>
        <v>32051.282051282051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B5:R20"/>
  <sheetViews>
    <sheetView zoomScale="115" zoomScaleNormal="115" workbookViewId="0">
      <selection activeCell="O5" sqref="O5"/>
    </sheetView>
  </sheetViews>
  <sheetFormatPr defaultRowHeight="15" x14ac:dyDescent="0.25"/>
  <cols>
    <col min="8" max="8" width="18.28515625" customWidth="1"/>
    <col min="13" max="13" width="20" customWidth="1"/>
    <col min="15" max="15" width="14.42578125" customWidth="1"/>
    <col min="17" max="17" width="15.5703125" customWidth="1"/>
    <col min="18" max="18" width="14.5703125" customWidth="1"/>
  </cols>
  <sheetData>
    <row r="5" spans="2:18" x14ac:dyDescent="0.25">
      <c r="B5" t="s">
        <v>35</v>
      </c>
      <c r="C5">
        <v>91.41</v>
      </c>
      <c r="D5">
        <v>11.06</v>
      </c>
      <c r="E5">
        <v>1.97</v>
      </c>
      <c r="F5">
        <f>C5+D5+E5</f>
        <v>104.44</v>
      </c>
      <c r="G5">
        <f>F5*10.764</f>
        <v>1124.1921599999998</v>
      </c>
      <c r="H5" s="55">
        <v>28806168</v>
      </c>
      <c r="I5">
        <f>H5/G5</f>
        <v>25623.882664330275</v>
      </c>
      <c r="K5">
        <v>1728400</v>
      </c>
      <c r="L5">
        <v>30000</v>
      </c>
      <c r="M5" s="19">
        <f>H5+K5+L5</f>
        <v>30564568</v>
      </c>
      <c r="O5" s="19">
        <f>M5/G5</f>
        <v>27188.028068084022</v>
      </c>
      <c r="Q5" s="103">
        <v>30877440</v>
      </c>
      <c r="R5" s="104">
        <v>32730086.399999999</v>
      </c>
    </row>
    <row r="6" spans="2:18" x14ac:dyDescent="0.25">
      <c r="B6" t="s">
        <v>36</v>
      </c>
      <c r="C6">
        <v>53.69</v>
      </c>
      <c r="D6">
        <v>2.9</v>
      </c>
      <c r="E6">
        <v>1.63</v>
      </c>
      <c r="F6">
        <f>C6+D6+E6</f>
        <v>58.22</v>
      </c>
      <c r="G6">
        <f>F6*10.764</f>
        <v>626.68007999999998</v>
      </c>
      <c r="H6" s="55">
        <v>15622600</v>
      </c>
      <c r="I6">
        <f>H6/G6</f>
        <v>24929.147261230963</v>
      </c>
      <c r="K6">
        <v>937400</v>
      </c>
      <c r="L6">
        <v>30000</v>
      </c>
      <c r="M6" s="19">
        <f>H6+K6+L6</f>
        <v>16590000</v>
      </c>
      <c r="O6" s="19">
        <f>M6/G6</f>
        <v>26472.837623943626</v>
      </c>
      <c r="Q6" s="103">
        <v>17047680</v>
      </c>
      <c r="R6" s="104">
        <v>18070540.800000001</v>
      </c>
    </row>
    <row r="7" spans="2:18" x14ac:dyDescent="0.25">
      <c r="B7" t="s">
        <v>37</v>
      </c>
      <c r="C7">
        <v>53.69</v>
      </c>
      <c r="D7">
        <v>2.9</v>
      </c>
      <c r="E7">
        <v>1.63</v>
      </c>
      <c r="F7">
        <f t="shared" ref="F7:F19" si="0">C7+D7+E7</f>
        <v>58.22</v>
      </c>
      <c r="G7">
        <f t="shared" ref="G7:G20" si="1">F7*10.764</f>
        <v>626.68007999999998</v>
      </c>
      <c r="H7" s="55">
        <v>15069600</v>
      </c>
      <c r="I7">
        <f t="shared" ref="I7:I20" si="2">H7/G7</f>
        <v>24046.719340432843</v>
      </c>
      <c r="K7">
        <v>904200</v>
      </c>
      <c r="L7">
        <v>30000</v>
      </c>
      <c r="M7" s="19">
        <f>H7+K7+L7</f>
        <v>16003800</v>
      </c>
      <c r="O7" s="19">
        <f>M7/G7</f>
        <v>25537.4321136871</v>
      </c>
      <c r="Q7" s="103">
        <v>17172480</v>
      </c>
      <c r="R7" s="104">
        <v>18202828.800000001</v>
      </c>
    </row>
    <row r="8" spans="2:18" x14ac:dyDescent="0.25">
      <c r="B8" t="s">
        <v>38</v>
      </c>
      <c r="C8">
        <v>53.69</v>
      </c>
      <c r="D8">
        <v>2.9</v>
      </c>
      <c r="E8">
        <v>1.63</v>
      </c>
      <c r="F8">
        <f t="shared" si="0"/>
        <v>58.22</v>
      </c>
      <c r="G8">
        <f t="shared" si="1"/>
        <v>626.68007999999998</v>
      </c>
      <c r="H8" s="55">
        <v>14900132</v>
      </c>
      <c r="I8">
        <f t="shared" si="2"/>
        <v>23776.297469037152</v>
      </c>
      <c r="K8">
        <v>894010</v>
      </c>
      <c r="L8">
        <v>30000</v>
      </c>
      <c r="M8" s="19">
        <f>H8+K8+L8</f>
        <v>15824142</v>
      </c>
      <c r="O8" s="19">
        <f>M8/G8</f>
        <v>25250.749952032944</v>
      </c>
      <c r="Q8" s="103">
        <v>17172480</v>
      </c>
      <c r="R8" s="104">
        <v>18202828.800000001</v>
      </c>
    </row>
    <row r="9" spans="2:18" x14ac:dyDescent="0.25">
      <c r="B9" t="s">
        <v>39</v>
      </c>
      <c r="C9">
        <v>91.41</v>
      </c>
      <c r="D9">
        <v>11.06</v>
      </c>
      <c r="E9">
        <v>1.97</v>
      </c>
      <c r="F9">
        <f t="shared" si="0"/>
        <v>104.44</v>
      </c>
      <c r="G9">
        <f t="shared" si="1"/>
        <v>1124.1921599999998</v>
      </c>
      <c r="H9" s="55">
        <v>26466474</v>
      </c>
      <c r="I9">
        <f t="shared" si="2"/>
        <v>23542.660180088787</v>
      </c>
      <c r="K9">
        <v>1588000</v>
      </c>
      <c r="L9">
        <v>30000</v>
      </c>
      <c r="M9" s="19">
        <f>H9+K9+L9</f>
        <v>28084474</v>
      </c>
      <c r="O9" s="19">
        <f>M9/G9</f>
        <v>24981.915903060562</v>
      </c>
      <c r="Q9" s="103">
        <v>30967200</v>
      </c>
      <c r="R9" s="104">
        <v>32825232</v>
      </c>
    </row>
    <row r="10" spans="2:18" x14ac:dyDescent="0.25">
      <c r="F10">
        <f t="shared" si="0"/>
        <v>0</v>
      </c>
      <c r="G10">
        <f t="shared" si="1"/>
        <v>0</v>
      </c>
      <c r="I10" t="e">
        <f t="shared" si="2"/>
        <v>#DIV/0!</v>
      </c>
    </row>
    <row r="11" spans="2:18" x14ac:dyDescent="0.25">
      <c r="F11">
        <f t="shared" si="0"/>
        <v>0</v>
      </c>
      <c r="G11">
        <f t="shared" si="1"/>
        <v>0</v>
      </c>
      <c r="I11" t="e">
        <f t="shared" si="2"/>
        <v>#DIV/0!</v>
      </c>
    </row>
    <row r="12" spans="2:18" x14ac:dyDescent="0.25">
      <c r="F12">
        <f t="shared" si="0"/>
        <v>0</v>
      </c>
      <c r="G12">
        <f t="shared" si="1"/>
        <v>0</v>
      </c>
      <c r="I12" t="e">
        <f t="shared" si="2"/>
        <v>#DIV/0!</v>
      </c>
    </row>
    <row r="13" spans="2:18" x14ac:dyDescent="0.25">
      <c r="F13">
        <f t="shared" si="0"/>
        <v>0</v>
      </c>
      <c r="G13">
        <f t="shared" si="1"/>
        <v>0</v>
      </c>
      <c r="I13" t="e">
        <f t="shared" si="2"/>
        <v>#DIV/0!</v>
      </c>
    </row>
    <row r="14" spans="2:18" x14ac:dyDescent="0.25">
      <c r="F14">
        <f t="shared" si="0"/>
        <v>0</v>
      </c>
      <c r="G14">
        <f t="shared" si="1"/>
        <v>0</v>
      </c>
      <c r="I14" t="e">
        <f t="shared" si="2"/>
        <v>#DIV/0!</v>
      </c>
    </row>
    <row r="15" spans="2:18" x14ac:dyDescent="0.25">
      <c r="F15">
        <f t="shared" si="0"/>
        <v>0</v>
      </c>
      <c r="G15">
        <f t="shared" si="1"/>
        <v>0</v>
      </c>
      <c r="I15" t="e">
        <f t="shared" si="2"/>
        <v>#DIV/0!</v>
      </c>
    </row>
    <row r="16" spans="2:18" x14ac:dyDescent="0.25">
      <c r="F16">
        <f t="shared" si="0"/>
        <v>0</v>
      </c>
      <c r="G16">
        <f t="shared" si="1"/>
        <v>0</v>
      </c>
      <c r="I16" t="e">
        <f t="shared" si="2"/>
        <v>#DIV/0!</v>
      </c>
    </row>
    <row r="17" spans="6:9" x14ac:dyDescent="0.25">
      <c r="F17">
        <f t="shared" si="0"/>
        <v>0</v>
      </c>
      <c r="G17">
        <f t="shared" si="1"/>
        <v>0</v>
      </c>
      <c r="I17" t="e">
        <f t="shared" si="2"/>
        <v>#DIV/0!</v>
      </c>
    </row>
    <row r="18" spans="6:9" x14ac:dyDescent="0.25">
      <c r="F18">
        <f t="shared" si="0"/>
        <v>0</v>
      </c>
      <c r="G18">
        <f t="shared" si="1"/>
        <v>0</v>
      </c>
      <c r="I18" t="e">
        <f t="shared" si="2"/>
        <v>#DIV/0!</v>
      </c>
    </row>
    <row r="19" spans="6:9" x14ac:dyDescent="0.25">
      <c r="F19">
        <f t="shared" si="0"/>
        <v>0</v>
      </c>
      <c r="G19">
        <f t="shared" si="1"/>
        <v>0</v>
      </c>
      <c r="I19" t="e">
        <f t="shared" si="2"/>
        <v>#DIV/0!</v>
      </c>
    </row>
    <row r="20" spans="6:9" x14ac:dyDescent="0.25">
      <c r="F20">
        <f t="shared" ref="F20" si="3">C20+D20+E20</f>
        <v>0</v>
      </c>
      <c r="G20">
        <f t="shared" si="1"/>
        <v>0</v>
      </c>
      <c r="I20" t="e">
        <f t="shared" si="2"/>
        <v>#DIV/0!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A- Wing</vt:lpstr>
      <vt:lpstr>B- Wing (2)</vt:lpstr>
      <vt:lpstr>Total</vt:lpstr>
      <vt:lpstr>Rera</vt:lpstr>
      <vt:lpstr>Typical Floor</vt:lpstr>
      <vt:lpstr>Rates</vt:lpstr>
      <vt:lpstr>IGR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anil_</cp:lastModifiedBy>
  <cp:lastPrinted>2013-08-31T05:30:46Z</cp:lastPrinted>
  <dcterms:created xsi:type="dcterms:W3CDTF">2013-08-30T08:57:19Z</dcterms:created>
  <dcterms:modified xsi:type="dcterms:W3CDTF">2023-12-27T04:58:40Z</dcterms:modified>
</cp:coreProperties>
</file>