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Ramshankar Pandey\"/>
    </mc:Choice>
  </mc:AlternateContent>
  <xr:revisionPtr revIDLastSave="0" documentId="13_ncr:1_{0B518ABF-62BB-4470-8BB1-FB46FCF3427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Q10" i="4"/>
  <c r="S10" i="4"/>
  <c r="Q9" i="4"/>
  <c r="S9" i="4"/>
  <c r="H23" i="4"/>
  <c r="Q18" i="4"/>
  <c r="P18" i="4"/>
  <c r="H29" i="4"/>
  <c r="H21" i="4"/>
  <c r="I20" i="4"/>
  <c r="I19" i="4"/>
  <c r="I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<sst xmlns="http://schemas.openxmlformats.org/spreadsheetml/2006/main" count="30" uniqueCount="27">
  <si>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</si>
  <si>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</si>
  <si>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</si>
  <si>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</si>
  <si>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</si>
  <si>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</si>
  <si>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</si>
  <si>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</si>
  <si>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</si>
  <si>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</si>
  <si>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</si>
  <si>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</si>
  <si>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</si>
  <si>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801, 8th floor, vaishnavi pride, tisgaon thane</t>
  </si>
  <si>
    <t>ca</t>
  </si>
  <si>
    <t>attach bal</t>
  </si>
  <si>
    <t>balcony</t>
  </si>
  <si>
    <t>agreemtn - 11.12.23</t>
  </si>
  <si>
    <t>av</t>
  </si>
  <si>
    <t>sd</t>
  </si>
  <si>
    <t>rd</t>
  </si>
  <si>
    <t>bua</t>
  </si>
  <si>
    <t>rate</t>
  </si>
  <si>
    <t>fmv</t>
  </si>
  <si>
    <t>07.11.23</t>
  </si>
  <si>
    <t>13.04.23</t>
  </si>
  <si>
    <t>ls - 60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</si>
</sst>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268524</xdr:colOff>
      <xdr:row>32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A891E-172C-408E-B518-358BA5DC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70124" cy="5944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544702</xdr:colOff>
      <xdr:row>37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13D79-7942-43AD-B44F-BB61C8C3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36702" cy="600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20839</xdr:colOff>
      <xdr:row>33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BA2B2-7C77-45BA-B087-E3A156F5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22439" cy="6115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354176</xdr:colOff>
      <xdr:row>34</xdr:row>
      <xdr:rowOff>86568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1F577-8B02-4245-917F-BDED5745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46176" cy="6039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382755</xdr:colOff>
      <xdr:row>37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DCC29-DA53-4661-A5FD-F48B009B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574755" cy="5858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278135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466803-C20D-4D5D-8875-E06AC1F8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689335" cy="5925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68811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ED593-EE6E-4BEA-B209-D8AC1CD3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08811" cy="7497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4459BE-9387-4422-ACE6-7A0013941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A4DCB-BACE-41E8-84C6-861E4C4E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639</v>
      </c>
      <c r="C2" s="4">
        <f>B2*1.2</f>
        <v>766.8</v>
      </c>
      <c r="D2" s="4">
        <f t="shared" ref="D2:D13" si="2">C2*1.2</f>
        <v>920.16</v>
      </c>
      <c r="E2" s="5">
        <f t="shared" ref="E2:E13" si="3">R2</f>
        <v>6950000</v>
      </c>
      <c r="F2" s="10">
        <f t="shared" ref="F2:F13" si="4">ROUND((E2/B2),0)</f>
        <v>10876</v>
      </c>
      <c r="G2" s="10">
        <f t="shared" ref="G2:G13" si="5">ROUND((E2/C2),0)</f>
        <v>9064</v>
      </c>
      <c r="H2" s="10">
        <f t="shared" ref="H2:H13" si="6">ROUND((E2/D2),0)</f>
        <v>7553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639</v>
      </c>
      <c r="R2" s="2">
        <v>6950000</v>
      </c>
      <c r="S2" s="8"/>
      <c r="T2" s="8"/>
    </row>
    <row r="3" spans="1:20" x14ac:dyDescent="0.25">
      <c r="A3" s="4">
        <f t="shared" si="0"/>
        <v>0</v>
      </c>
      <c r="B3" s="4">
        <f t="shared" si="1"/>
        <v>640</v>
      </c>
      <c r="C3" s="4">
        <f t="shared" ref="C3:C15" si="9">B3*1.2</f>
        <v>768</v>
      </c>
      <c r="D3" s="4">
        <f t="shared" si="2"/>
        <v>921.59999999999991</v>
      </c>
      <c r="E3" s="5">
        <f t="shared" si="3"/>
        <v>7050000</v>
      </c>
      <c r="F3" s="10">
        <f t="shared" si="4"/>
        <v>11016</v>
      </c>
      <c r="G3" s="10">
        <f t="shared" si="5"/>
        <v>9180</v>
      </c>
      <c r="H3" s="10">
        <f t="shared" si="6"/>
        <v>7650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640</v>
      </c>
      <c r="R3" s="2">
        <v>7050000</v>
      </c>
      <c r="S3" s="8"/>
      <c r="T3" s="8"/>
    </row>
    <row r="4" spans="1:20" x14ac:dyDescent="0.25">
      <c r="A4" s="4">
        <f t="shared" si="0"/>
        <v>0</v>
      </c>
      <c r="B4" s="4">
        <f t="shared" si="1"/>
        <v>640</v>
      </c>
      <c r="C4" s="4">
        <f t="shared" si="9"/>
        <v>768</v>
      </c>
      <c r="D4" s="4">
        <f t="shared" si="2"/>
        <v>921.59999999999991</v>
      </c>
      <c r="E4" s="5">
        <f t="shared" si="3"/>
        <v>6730000</v>
      </c>
      <c r="F4" s="15">
        <f t="shared" si="4"/>
        <v>10516</v>
      </c>
      <c r="G4" s="10">
        <f t="shared" si="5"/>
        <v>8763</v>
      </c>
      <c r="H4" s="10">
        <f t="shared" si="6"/>
        <v>7303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640</v>
      </c>
      <c r="R4" s="2">
        <v>6730000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640</v>
      </c>
      <c r="C5" s="4">
        <f t="shared" si="9"/>
        <v>768</v>
      </c>
      <c r="D5" s="4">
        <f t="shared" si="2"/>
        <v>921.59999999999991</v>
      </c>
      <c r="E5" s="5">
        <f t="shared" si="3"/>
        <v>6970000</v>
      </c>
      <c r="F5" s="10">
        <f t="shared" si="4"/>
        <v>10891</v>
      </c>
      <c r="G5" s="10">
        <f t="shared" si="5"/>
        <v>9076</v>
      </c>
      <c r="H5" s="10">
        <f t="shared" si="6"/>
        <v>7563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640</v>
      </c>
      <c r="R5" s="2">
        <v>6970000</v>
      </c>
      <c r="S5" s="8"/>
      <c r="T5" s="8"/>
    </row>
    <row r="6" spans="1:20" x14ac:dyDescent="0.25">
      <c r="A6" s="4">
        <f t="shared" si="0"/>
        <v>0</v>
      </c>
      <c r="B6" s="4">
        <f t="shared" si="1"/>
        <v>640</v>
      </c>
      <c r="C6" s="4">
        <f t="shared" si="9"/>
        <v>768</v>
      </c>
      <c r="D6" s="4">
        <f t="shared" si="2"/>
        <v>921.59999999999991</v>
      </c>
      <c r="E6" s="5">
        <f t="shared" si="3"/>
        <v>7010000</v>
      </c>
      <c r="F6" s="10">
        <f t="shared" si="4"/>
        <v>10953</v>
      </c>
      <c r="G6" s="10">
        <f t="shared" si="5"/>
        <v>9128</v>
      </c>
      <c r="H6" s="10">
        <f t="shared" si="6"/>
        <v>7606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640</v>
      </c>
      <c r="R6" s="2">
        <v>7010000</v>
      </c>
      <c r="S6" s="8"/>
      <c r="T6" s="8"/>
    </row>
    <row r="7" spans="1:20" x14ac:dyDescent="0.25">
      <c r="A7" s="4">
        <f t="shared" si="0"/>
        <v>0</v>
      </c>
      <c r="B7" s="4">
        <f t="shared" si="1"/>
        <v>722</v>
      </c>
      <c r="C7" s="4">
        <f t="shared" si="9"/>
        <v>866.4</v>
      </c>
      <c r="D7" s="4">
        <f t="shared" si="2"/>
        <v>1039.6799999999998</v>
      </c>
      <c r="E7" s="5">
        <f t="shared" si="3"/>
        <v>7400000</v>
      </c>
      <c r="F7" s="15">
        <f t="shared" si="4"/>
        <v>10249</v>
      </c>
      <c r="G7" s="10">
        <f t="shared" si="5"/>
        <v>8541</v>
      </c>
      <c r="H7" s="10">
        <f t="shared" si="6"/>
        <v>7118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722</v>
      </c>
      <c r="R7" s="2">
        <v>7400000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722</v>
      </c>
      <c r="C8" s="4">
        <f t="shared" si="9"/>
        <v>866.4</v>
      </c>
      <c r="D8" s="4">
        <f t="shared" si="2"/>
        <v>1039.6799999999998</v>
      </c>
      <c r="E8" s="5">
        <f t="shared" si="3"/>
        <v>6401000</v>
      </c>
      <c r="F8" s="10">
        <f t="shared" si="4"/>
        <v>8866</v>
      </c>
      <c r="G8" s="10">
        <f t="shared" si="5"/>
        <v>7388</v>
      </c>
      <c r="H8" s="10">
        <f t="shared" si="6"/>
        <v>6157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722</v>
      </c>
      <c r="R8" s="2">
        <v>6401000</v>
      </c>
      <c r="S8" s="8"/>
      <c r="T8" s="8"/>
    </row>
    <row r="9" spans="1:20" x14ac:dyDescent="0.25">
      <c r="A9" s="4">
        <f t="shared" si="0"/>
        <v>0</v>
      </c>
      <c r="B9" s="4">
        <f t="shared" si="1"/>
        <v>755.30988000000002</v>
      </c>
      <c r="C9" s="4">
        <f t="shared" si="9"/>
        <v>906.37185599999998</v>
      </c>
      <c r="D9" s="4">
        <f t="shared" si="2"/>
        <v>1087.6462271999999</v>
      </c>
      <c r="E9" s="5">
        <f t="shared" si="3"/>
        <v>6440000</v>
      </c>
      <c r="F9" s="15">
        <f t="shared" si="4"/>
        <v>8526</v>
      </c>
      <c r="G9" s="10">
        <f t="shared" si="5"/>
        <v>7105</v>
      </c>
      <c r="H9" s="10">
        <f t="shared" si="6"/>
        <v>5921</v>
      </c>
      <c r="I9" s="4" t="e">
        <f>#REF!</f>
        <v>#REF!</v>
      </c>
      <c r="J9" s="4">
        <f t="shared" si="7"/>
        <v>70.17</v>
      </c>
      <c r="O9">
        <v>0</v>
      </c>
      <c r="P9">
        <f t="shared" si="8"/>
        <v>0</v>
      </c>
      <c r="Q9">
        <f>S9*10.764</f>
        <v>755.30988000000002</v>
      </c>
      <c r="R9" s="2">
        <v>6440000</v>
      </c>
      <c r="S9" s="8">
        <f>57.92+2.93+9.32</f>
        <v>70.17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640.88855999999998</v>
      </c>
      <c r="C10" s="4">
        <f t="shared" si="9"/>
        <v>769.06627199999991</v>
      </c>
      <c r="D10" s="4">
        <f t="shared" si="2"/>
        <v>922.8795263999998</v>
      </c>
      <c r="E10" s="5">
        <f t="shared" si="3"/>
        <v>5750000</v>
      </c>
      <c r="F10" s="10">
        <f t="shared" si="4"/>
        <v>8972</v>
      </c>
      <c r="G10" s="10">
        <f t="shared" si="5"/>
        <v>7477</v>
      </c>
      <c r="H10" s="10">
        <f t="shared" si="6"/>
        <v>6230</v>
      </c>
      <c r="I10" s="4" t="e">
        <f>#REF!</f>
        <v>#REF!</v>
      </c>
      <c r="J10" s="4">
        <f t="shared" si="7"/>
        <v>59.54</v>
      </c>
      <c r="O10">
        <v>0</v>
      </c>
      <c r="P10">
        <f t="shared" si="8"/>
        <v>0</v>
      </c>
      <c r="Q10">
        <f>S10*10.764</f>
        <v>640.88855999999998</v>
      </c>
      <c r="R10" s="2">
        <v>5750000</v>
      </c>
      <c r="S10" s="8">
        <f>46.26+13.28</f>
        <v>59.54</v>
      </c>
      <c r="T10" s="8" t="s">
        <v>25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618</v>
      </c>
      <c r="I18">
        <f>57.38*10.764</f>
        <v>617.63832000000002</v>
      </c>
      <c r="N18" t="s">
        <v>21</v>
      </c>
      <c r="O18">
        <v>848</v>
      </c>
      <c r="P18">
        <f>78.826*10.764</f>
        <v>848.4830639999999</v>
      </c>
      <c r="Q18">
        <f>P18/H21</f>
        <v>1.0990713264248704</v>
      </c>
    </row>
    <row r="19" spans="7:24" x14ac:dyDescent="0.25">
      <c r="G19" t="s">
        <v>15</v>
      </c>
      <c r="H19">
        <v>32</v>
      </c>
      <c r="I19">
        <f>2.93*10.764</f>
        <v>31.538519999999998</v>
      </c>
    </row>
    <row r="20" spans="7:24" x14ac:dyDescent="0.25">
      <c r="G20" t="s">
        <v>16</v>
      </c>
      <c r="H20">
        <v>122</v>
      </c>
      <c r="I20">
        <f>11.35*10.764</f>
        <v>122.17139999999999</v>
      </c>
    </row>
    <row r="21" spans="7:24" x14ac:dyDescent="0.25">
      <c r="H21">
        <f>H20+H19+H18</f>
        <v>772</v>
      </c>
    </row>
    <row r="22" spans="7:24" x14ac:dyDescent="0.25">
      <c r="G22" s="6" t="s">
        <v>22</v>
      </c>
      <c r="H22" s="6">
        <v>8500</v>
      </c>
      <c r="I22">
        <v>9000</v>
      </c>
    </row>
    <row r="23" spans="7:24" x14ac:dyDescent="0.25">
      <c r="G23" t="s">
        <v>23</v>
      </c>
      <c r="H23">
        <f>H22*H21</f>
        <v>6562000</v>
      </c>
      <c r="I23">
        <f>I22*H21</f>
        <v>6948000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5000000</v>
      </c>
      <c r="J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350000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H28+H27+H26</f>
        <v>5380000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2023-12-20T11:59:36Z</dcterms:modified>
</cp:coreProperties>
</file>