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alisa Aftab Shaikh\"/>
    </mc:Choice>
  </mc:AlternateContent>
  <xr:revisionPtr revIDLastSave="0" documentId="13_ncr:1_{84A7044B-8CCA-40BC-8122-98C02EBAC54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9" i="4" l="1"/>
  <c r="P9" i="4" l="1"/>
  <c r="P8" i="4"/>
  <c r="P7" i="4"/>
  <c r="Q6" i="4"/>
  <c r="J20" i="4"/>
  <c r="N18" i="4"/>
  <c r="Q12" i="4" l="1"/>
  <c r="P12" i="4"/>
  <c r="P11" i="4"/>
  <c r="Q11" i="4" s="1"/>
  <c r="P10" i="4"/>
  <c r="Q9" i="4"/>
  <c r="Q8" i="4"/>
  <c r="Q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<sst xmlns="http://schemas.openxmlformats.org/spreadsheetml/2006/main" count="29" uniqueCount="26">
  <si>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</si>
  <si>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</si>
  <si>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</si>
  <si>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</si>
  <si>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</si>
  <si>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</si>
  <si>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</si>
  <si>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</si>
  <si>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</si>
  <si>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</si>
  <si>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</si>
  <si>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</si>
  <si>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</si>
  <si>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</si>
  <si>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</si>
  <si>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</si>
  <si>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sector 4, airoli</t>
  </si>
  <si>
    <t>03.02.23</t>
  </si>
  <si>
    <t>24.02.23</t>
  </si>
  <si>
    <t>30.06.23</t>
  </si>
  <si>
    <t>2017 - 10500</t>
  </si>
  <si>
    <t>1 CR TO 1.20 CR</t>
  </si>
  <si>
    <t>COM</t>
  </si>
  <si>
    <t>LAND</t>
  </si>
  <si>
    <t>53 LAKHS</t>
  </si>
  <si>
    <t>OC - 1995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</si>
</sst>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230589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975AA-0762-4ADD-BF91-152F9616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51389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1787</xdr:colOff>
      <xdr:row>41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04E0B-1273-46B6-86EC-04F339F1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03387" cy="6782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201840</xdr:colOff>
      <xdr:row>33</xdr:row>
      <xdr:rowOff>124693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CD7F34-7F1C-44D6-AAC9-3A65A46D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03440" cy="6220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97390</xdr:colOff>
      <xdr:row>29</xdr:row>
      <xdr:rowOff>162646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C2E6E-E32C-4168-8C59-ED9E22817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37390" cy="5163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145107</xdr:colOff>
      <xdr:row>34</xdr:row>
      <xdr:rowOff>67402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FF6FE-9982-40EA-A9D7-4C6B4FAA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94707" cy="52109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7A8BA-E596-4EC5-B206-FF64E702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8FE11-8FFE-4B85-B986-624D60AF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BCA37-6F5D-4338-977C-B24B0229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36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B269E1-C119-4DAC-9F40-FD5B0C01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6706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19" sqref="R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1800</v>
      </c>
      <c r="C2" s="4">
        <f>B2*1.2</f>
        <v>2160</v>
      </c>
      <c r="D2" s="4">
        <f t="shared" ref="D2:D13" si="2">C2*1.2</f>
        <v>2592</v>
      </c>
      <c r="E2" s="5">
        <f t="shared" ref="E2:E13" si="3">R2</f>
        <v>18500000</v>
      </c>
      <c r="F2" s="10">
        <f t="shared" ref="F2:F13" si="4">ROUND((E2/B2),0)</f>
        <v>10278</v>
      </c>
      <c r="G2" s="10">
        <f t="shared" ref="G2:G13" si="5">ROUND((E2/C2),0)</f>
        <v>8565</v>
      </c>
      <c r="H2" s="10">
        <f t="shared" ref="H2:H13" si="6">ROUND((E2/D2),0)</f>
        <v>7137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1800</v>
      </c>
      <c r="R2" s="2">
        <v>18500000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625</v>
      </c>
      <c r="C3" s="4">
        <f t="shared" ref="C3:C15" si="9">B3*1.2</f>
        <v>750</v>
      </c>
      <c r="D3" s="4">
        <f t="shared" si="2"/>
        <v>900</v>
      </c>
      <c r="E3" s="5">
        <f t="shared" si="3"/>
        <v>16900000</v>
      </c>
      <c r="F3" s="10">
        <f t="shared" si="4"/>
        <v>27040</v>
      </c>
      <c r="G3" s="15">
        <f t="shared" si="5"/>
        <v>22533</v>
      </c>
      <c r="H3" s="10">
        <f t="shared" si="6"/>
        <v>18778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625</v>
      </c>
      <c r="R3" s="2">
        <v>16900000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1200</v>
      </c>
      <c r="C4" s="4">
        <f t="shared" si="9"/>
        <v>1440</v>
      </c>
      <c r="D4" s="4">
        <f t="shared" si="2"/>
        <v>1728</v>
      </c>
      <c r="E4" s="5">
        <f t="shared" si="3"/>
        <v>13000000</v>
      </c>
      <c r="F4" s="10">
        <f t="shared" si="4"/>
        <v>10833</v>
      </c>
      <c r="G4" s="10">
        <f t="shared" si="5"/>
        <v>9028</v>
      </c>
      <c r="H4" s="10">
        <f t="shared" si="6"/>
        <v>7523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1200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1250</v>
      </c>
      <c r="C5" s="4">
        <f t="shared" si="9"/>
        <v>1500</v>
      </c>
      <c r="D5" s="4">
        <f t="shared" si="2"/>
        <v>1800</v>
      </c>
      <c r="E5" s="5">
        <f t="shared" si="3"/>
        <v>15000000</v>
      </c>
      <c r="F5" s="10">
        <f t="shared" si="4"/>
        <v>12000</v>
      </c>
      <c r="G5" s="10">
        <f t="shared" si="5"/>
        <v>10000</v>
      </c>
      <c r="H5" s="10">
        <f t="shared" si="6"/>
        <v>8333</v>
      </c>
      <c r="I5" s="4" t="e">
        <f>#REF!</f>
        <v>#REF!</v>
      </c>
      <c r="J5" s="4">
        <f t="shared" si="7"/>
        <v>0</v>
      </c>
      <c r="O5">
        <v>0</v>
      </c>
      <c r="P5">
        <v>1500</v>
      </c>
      <c r="Q5">
        <f t="shared" ref="Q5:Q12" si="10">P5/1.2</f>
        <v>1250</v>
      </c>
      <c r="R5" s="2">
        <v>15000000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430.55999999999995</v>
      </c>
      <c r="C6" s="4">
        <f t="shared" si="9"/>
        <v>516.67199999999991</v>
      </c>
      <c r="D6" s="4">
        <f t="shared" si="2"/>
        <v>620.00639999999987</v>
      </c>
      <c r="E6" s="5">
        <f t="shared" si="3"/>
        <v>7600000</v>
      </c>
      <c r="F6" s="10">
        <f t="shared" si="4"/>
        <v>17651</v>
      </c>
      <c r="G6" s="10">
        <f t="shared" si="5"/>
        <v>14710</v>
      </c>
      <c r="H6" s="10">
        <f t="shared" si="6"/>
        <v>12258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>40*10.764</f>
        <v>430.55999999999995</v>
      </c>
      <c r="R6" s="2">
        <v>7600000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914.93999999999994</v>
      </c>
      <c r="C7" s="4">
        <f t="shared" si="9"/>
        <v>1097.9279999999999</v>
      </c>
      <c r="D7" s="4">
        <f t="shared" si="2"/>
        <v>1317.5135999999998</v>
      </c>
      <c r="E7" s="5">
        <f t="shared" si="3"/>
        <v>16000000</v>
      </c>
      <c r="F7" s="10">
        <f t="shared" si="4"/>
        <v>17487</v>
      </c>
      <c r="G7" s="10">
        <f t="shared" si="5"/>
        <v>14573</v>
      </c>
      <c r="H7" s="10">
        <f t="shared" si="6"/>
        <v>12144</v>
      </c>
      <c r="I7" s="4" t="e">
        <f>#REF!</f>
        <v>#REF!</v>
      </c>
      <c r="J7" s="4" t="str">
        <f t="shared" si="7"/>
        <v>03.02.23</v>
      </c>
      <c r="O7">
        <v>0</v>
      </c>
      <c r="P7">
        <f>102*10.764</f>
        <v>1097.9279999999999</v>
      </c>
      <c r="Q7">
        <f t="shared" si="10"/>
        <v>914.93999999999994</v>
      </c>
      <c r="R7" s="2">
        <v>16000000</v>
      </c>
      <c r="S7" s="8" t="s">
        <v>17</v>
      </c>
      <c r="T7" s="8"/>
    </row>
    <row r="8" spans="1:20" x14ac:dyDescent="0.25">
      <c r="A8" s="4">
        <f t="shared" si="0"/>
        <v>0</v>
      </c>
      <c r="B8" s="4">
        <f t="shared" si="1"/>
        <v>358.79999999999995</v>
      </c>
      <c r="C8" s="4">
        <f t="shared" si="9"/>
        <v>430.55999999999995</v>
      </c>
      <c r="D8" s="4">
        <f t="shared" si="2"/>
        <v>516.67199999999991</v>
      </c>
      <c r="E8" s="5">
        <f t="shared" si="3"/>
        <v>6700000</v>
      </c>
      <c r="F8" s="10">
        <f t="shared" si="4"/>
        <v>18673</v>
      </c>
      <c r="G8" s="10">
        <f t="shared" si="5"/>
        <v>15561</v>
      </c>
      <c r="H8" s="10">
        <f t="shared" si="6"/>
        <v>12968</v>
      </c>
      <c r="I8" s="4" t="e">
        <f>#REF!</f>
        <v>#REF!</v>
      </c>
      <c r="J8" s="4" t="str">
        <f t="shared" si="7"/>
        <v>24.02.23</v>
      </c>
      <c r="O8">
        <v>0</v>
      </c>
      <c r="P8">
        <f>40*10.764</f>
        <v>430.55999999999995</v>
      </c>
      <c r="Q8">
        <f t="shared" si="10"/>
        <v>358.79999999999995</v>
      </c>
      <c r="R8" s="2">
        <v>6700000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358.79999999999995</v>
      </c>
      <c r="C9" s="4">
        <f t="shared" si="9"/>
        <v>430.55999999999995</v>
      </c>
      <c r="D9" s="4">
        <f t="shared" si="2"/>
        <v>516.67199999999991</v>
      </c>
      <c r="E9" s="5">
        <f t="shared" si="3"/>
        <v>8722000</v>
      </c>
      <c r="F9" s="10">
        <f t="shared" si="4"/>
        <v>24309</v>
      </c>
      <c r="G9" s="15">
        <f t="shared" si="5"/>
        <v>20257</v>
      </c>
      <c r="H9" s="10">
        <f t="shared" si="6"/>
        <v>16881</v>
      </c>
      <c r="I9" s="4" t="e">
        <f>#REF!</f>
        <v>#REF!</v>
      </c>
      <c r="J9" s="4" t="str">
        <f t="shared" si="7"/>
        <v>30.06.23</v>
      </c>
      <c r="O9">
        <v>0</v>
      </c>
      <c r="P9">
        <f>40*10.764</f>
        <v>430.55999999999995</v>
      </c>
      <c r="Q9">
        <f t="shared" si="10"/>
        <v>358.79999999999995</v>
      </c>
      <c r="R9" s="2">
        <f>8200000+492000+30000</f>
        <v>8722000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9"/>
        <v>480</v>
      </c>
      <c r="D10" s="4">
        <f t="shared" si="2"/>
        <v>576</v>
      </c>
      <c r="E10" s="5">
        <f t="shared" si="3"/>
        <v>11000000</v>
      </c>
      <c r="F10" s="10">
        <f t="shared" si="4"/>
        <v>27500</v>
      </c>
      <c r="G10" s="15">
        <f t="shared" si="5"/>
        <v>22917</v>
      </c>
      <c r="H10" s="10">
        <f t="shared" si="6"/>
        <v>19097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400</v>
      </c>
      <c r="R10" s="2">
        <v>11000000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I17" t="s">
        <v>16</v>
      </c>
    </row>
    <row r="18" spans="6:24" x14ac:dyDescent="0.25">
      <c r="I18" t="s">
        <v>13</v>
      </c>
      <c r="J18">
        <v>517</v>
      </c>
      <c r="N18">
        <f>48*10.764</f>
        <v>516.67200000000003</v>
      </c>
    </row>
    <row r="19" spans="6:24" x14ac:dyDescent="0.25">
      <c r="I19" t="s">
        <v>14</v>
      </c>
      <c r="J19">
        <v>20300</v>
      </c>
    </row>
    <row r="20" spans="6:24" x14ac:dyDescent="0.25">
      <c r="F20" s="7" t="s">
        <v>20</v>
      </c>
      <c r="I20" t="s">
        <v>15</v>
      </c>
      <c r="J20">
        <f>J19*J18</f>
        <v>10495100</v>
      </c>
    </row>
    <row r="21" spans="6:24" x14ac:dyDescent="0.25">
      <c r="F21" s="7" t="s">
        <v>24</v>
      </c>
    </row>
    <row r="22" spans="6:24" x14ac:dyDescent="0.25">
      <c r="G22" s="6"/>
      <c r="H22" s="6"/>
    </row>
    <row r="23" spans="6:24" x14ac:dyDescent="0.25">
      <c r="I23" t="s">
        <v>22</v>
      </c>
      <c r="J23" t="s">
        <v>21</v>
      </c>
    </row>
    <row r="24" spans="6:24" x14ac:dyDescent="0.25"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I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2023-12-20T08:54:58Z</dcterms:modified>
</cp:coreProperties>
</file>