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35" tabRatio="932" activeTab="3"/>
  </bookViews>
  <sheets>
    <sheet name="Depreciation" sheetId="25" r:id="rId1"/>
    <sheet name="Sale plan" sheetId="24" r:id="rId2"/>
    <sheet name=" Measurment" sheetId="38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5" sheetId="3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/>
  <c r="E21" i="38"/>
  <c r="E19"/>
  <c r="E17"/>
  <c r="E14"/>
  <c r="E13"/>
  <c r="E5"/>
  <c r="E6"/>
  <c r="E7"/>
  <c r="E8"/>
  <c r="E9"/>
  <c r="E10"/>
  <c r="E11"/>
  <c r="E12"/>
  <c r="E18"/>
  <c r="E20"/>
  <c r="E4"/>
  <c r="E15" s="1"/>
  <c r="Q7" i="4" l="1"/>
  <c r="Q6"/>
  <c r="Q5"/>
  <c r="Q4"/>
  <c r="N8" i="24"/>
  <c r="N7"/>
  <c r="N6"/>
  <c r="N5"/>
  <c r="I23" i="4" l="1"/>
  <c r="O29" i="24"/>
  <c r="P2" i="4"/>
  <c r="P3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6" i="4"/>
  <c r="P7"/>
  <c r="P19" l="1"/>
  <c r="Q19" s="1"/>
  <c r="P8"/>
  <c r="Q8" s="1"/>
  <c r="P9"/>
  <c r="Q9" s="1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7"/>
  <c r="C8" s="1"/>
  <c r="C6"/>
  <c r="C14"/>
  <c r="C10" l="1"/>
  <c r="C11" s="1"/>
  <c r="C12" s="1"/>
  <c r="C13" s="1"/>
  <c r="C16" s="1"/>
  <c r="C19" s="1"/>
  <c r="C25" l="1"/>
  <c r="C20"/>
  <c r="B20" s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<sst xmlns="http://schemas.openxmlformats.org/spreadsheetml/2006/main" count="150" uniqueCount="111">
  <si>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</si>
  <si>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</si>
  <si>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</si>
  <si>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</si>
  <si>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</si>
  <si>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</si>
  <si>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</si>
  <si>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</si>
  <si>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</si>
  <si>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</si>
  <si>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</si>
  <si>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</si>
  <si>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</si>
  <si>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</si>
  <si>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</si>
  <si>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</si>
  <si>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</si>
  <si>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</si>
  <si>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</si>
  <si>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</si>
  <si>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</si>
  <si>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</si>
  <si>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</si>
  <si>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</si>
  <si>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</si>
  <si>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</si>
  <si>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</si>
  <si>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</si>
  <si>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</si>
  <si>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</si>
  <si>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</si>
  <si>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</si>
  <si>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</si>
  <si>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</si>
  <si>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</si>
  <si>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</si>
  <si>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</si>
  <si>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</si>
  <si>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</si>
  <si>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</si>
  <si>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</si>
  <si>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</si>
  <si>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</si>
  <si>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</si>
  <si>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</si>
  <si>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</si>
  <si>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</si>
  <si>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</si>
  <si>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</si>
  <si>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</si>
  <si>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</si>
  <si>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</si>
  <si>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</si>
  <si>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</si>
  <si>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</si>
  <si>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</si>
  <si>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</si>
  <si>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</si>
  <si>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</si>
  <si>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</si>
  <si>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</si>
  <si>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</si>
  <si>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</si>
  <si>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</si>
  <si>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</si>
  <si>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</si>
  <si>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</si>
  <si>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</si>
  <si>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</si>
  <si>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</si>
  <si>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</si>
  <si>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</si>
  <si>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</si>
  <si>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</si>
  <si>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</si>
  <si>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</si>
  <si>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</si>
  <si>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</si>
  <si>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</si>
  <si>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</si>
  <si>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</si>
  <si>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</si>
  <si>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</si>
  <si>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</si>
  <si>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</si>
  <si>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</si>
  <si>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</si>
  <si>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</si>
  <si>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</si>
  <si>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</si>
  <si>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</si>
  <si>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</si>
  <si>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</si>
  <si>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</si>
  <si>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</si>
  <si>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</si>
  <si>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</si>
  <si>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</si>
  <si>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</si>
  <si>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Actual</t>
  </si>
  <si>
    <t>Living</t>
  </si>
  <si>
    <t>Bed 1</t>
  </si>
  <si>
    <t>Bed2</t>
  </si>
  <si>
    <t>Toilet</t>
  </si>
  <si>
    <t>Passage</t>
  </si>
  <si>
    <t>Balcony 2</t>
  </si>
  <si>
    <t>Balcony 3</t>
  </si>
  <si>
    <t>Bed</t>
  </si>
  <si>
    <t>kitchen</t>
  </si>
  <si>
    <t>dining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</si>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</sst>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7" fillId="2" borderId="0" xfId="0" applyFont="1" applyFill="1"/>
    <xf numFmtId="0" fontId="17" fillId="0" borderId="0" xfId="0" applyFont="1" applyFill="1"/>
    <xf numFmtId="0" fontId="0" fillId="0" borderId="0" xfId="0" applyFill="1"/>
    <xf numFmtId="0" fontId="1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18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24525" cy="34766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238125</xdr:colOff>
      <xdr:row>19</xdr:row>
      <xdr:rowOff>104775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24525" cy="3724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16</xdr:row>
      <xdr:rowOff>180975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228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390525</xdr:colOff>
      <xdr:row>28</xdr:row>
      <xdr:rowOff>9525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924925" cy="534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37035</v>
      </c>
      <c r="F2" s="71"/>
      <c r="G2" s="119" t="s">
        <v>77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35000</v>
      </c>
      <c r="D5" s="56" t="s">
        <v>61</v>
      </c>
      <c r="E5" s="57">
        <f>ROUND(C5/10.764,0)</f>
        <v>3252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35000</v>
      </c>
      <c r="D10" s="56" t="s">
        <v>61</v>
      </c>
      <c r="E10" s="57">
        <f>ROUND(C10/10.764,0)</f>
        <v>3252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0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/>
      <c r="D13" s="60"/>
      <c r="E13" s="71" t="s">
        <v>110</v>
      </c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1197</v>
      </c>
      <c r="D17" s="71">
        <f>E10*C17</f>
        <v>3892644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O21"/>
  <sheetViews>
    <sheetView topLeftCell="B1" workbookViewId="0">
      <selection activeCell="B21" sqref="B21"/>
    </sheetView>
  </sheetViews>
  <sheetFormatPr defaultRowHeight="15"/>
  <cols>
    <col min="2" max="2" width="14.7109375" customWidth="1"/>
  </cols>
  <sheetData>
    <row r="2" spans="2:15" ht="18.75">
      <c r="B2" s="115" t="s">
        <v>99</v>
      </c>
      <c r="K2" s="116"/>
    </row>
    <row r="4" spans="2:15">
      <c r="B4" s="71" t="s">
        <v>100</v>
      </c>
      <c r="C4">
        <v>15.4</v>
      </c>
      <c r="D4">
        <v>11.4</v>
      </c>
      <c r="E4">
        <f>D4*C4</f>
        <v>175.56</v>
      </c>
    </row>
    <row r="5" spans="2:15">
      <c r="B5" s="16" t="s">
        <v>101</v>
      </c>
      <c r="C5" s="16">
        <v>10.3</v>
      </c>
      <c r="D5" s="16">
        <v>13.2</v>
      </c>
      <c r="E5" s="16">
        <f t="shared" ref="E5:E18" si="0">D5*C5</f>
        <v>135.96</v>
      </c>
      <c r="F5" s="4"/>
      <c r="G5" s="4"/>
      <c r="J5" s="71"/>
    </row>
    <row r="6" spans="2:15">
      <c r="B6" s="16" t="s">
        <v>102</v>
      </c>
      <c r="C6" s="16">
        <v>10</v>
      </c>
      <c r="D6" s="16">
        <v>10.5</v>
      </c>
      <c r="E6" s="16">
        <f t="shared" si="0"/>
        <v>105</v>
      </c>
      <c r="F6" s="4"/>
      <c r="G6" s="4"/>
      <c r="J6" s="71"/>
      <c r="M6" s="71"/>
    </row>
    <row r="7" spans="2:15">
      <c r="B7" s="16" t="s">
        <v>107</v>
      </c>
      <c r="C7" s="16">
        <v>9.9</v>
      </c>
      <c r="D7" s="16">
        <v>14.4</v>
      </c>
      <c r="E7" s="16">
        <f t="shared" si="0"/>
        <v>142.56</v>
      </c>
      <c r="F7" s="4"/>
      <c r="G7" s="4"/>
      <c r="J7" s="71"/>
      <c r="M7" s="71"/>
    </row>
    <row r="8" spans="2:15">
      <c r="B8" s="16" t="s">
        <v>108</v>
      </c>
      <c r="C8" s="16">
        <v>10</v>
      </c>
      <c r="D8" s="16">
        <v>9.6</v>
      </c>
      <c r="E8" s="16">
        <f t="shared" si="0"/>
        <v>96</v>
      </c>
      <c r="F8" s="4"/>
      <c r="G8" s="4"/>
      <c r="J8" s="71"/>
      <c r="M8" s="71"/>
    </row>
    <row r="9" spans="2:15">
      <c r="B9" s="16" t="s">
        <v>109</v>
      </c>
      <c r="C9" s="16">
        <v>10</v>
      </c>
      <c r="D9" s="16">
        <v>12.1</v>
      </c>
      <c r="E9" s="16">
        <f t="shared" si="0"/>
        <v>121</v>
      </c>
      <c r="F9" s="4"/>
      <c r="G9" s="4"/>
      <c r="J9" s="71"/>
      <c r="M9" s="71"/>
    </row>
    <row r="10" spans="2:15">
      <c r="B10" s="16" t="s">
        <v>103</v>
      </c>
      <c r="C10" s="16">
        <v>6.6</v>
      </c>
      <c r="D10" s="16">
        <v>4</v>
      </c>
      <c r="E10" s="16">
        <f t="shared" si="0"/>
        <v>26.4</v>
      </c>
      <c r="F10" s="4"/>
      <c r="G10" s="4"/>
      <c r="M10" s="71"/>
    </row>
    <row r="11" spans="2:15">
      <c r="B11" s="16" t="s">
        <v>103</v>
      </c>
      <c r="C11" s="16">
        <v>8</v>
      </c>
      <c r="D11" s="16">
        <v>4.3</v>
      </c>
      <c r="E11" s="16">
        <f t="shared" si="0"/>
        <v>34.4</v>
      </c>
      <c r="F11" s="4"/>
      <c r="G11" s="4"/>
      <c r="M11" s="71"/>
      <c r="O11" s="117"/>
    </row>
    <row r="12" spans="2:15">
      <c r="B12" s="16" t="s">
        <v>104</v>
      </c>
      <c r="C12" s="16">
        <v>8</v>
      </c>
      <c r="D12" s="16">
        <v>4.2</v>
      </c>
      <c r="E12" s="16">
        <f t="shared" si="0"/>
        <v>33.6</v>
      </c>
      <c r="F12" s="4"/>
      <c r="G12" s="4"/>
      <c r="J12" s="71"/>
      <c r="M12" s="71"/>
    </row>
    <row r="13" spans="2:15">
      <c r="B13" s="16" t="s">
        <v>104</v>
      </c>
      <c r="C13" s="16">
        <v>4.2</v>
      </c>
      <c r="D13" s="16">
        <v>3.5</v>
      </c>
      <c r="E13" s="16">
        <f t="shared" ref="E13:E16" si="1">D13*C13</f>
        <v>14.700000000000001</v>
      </c>
      <c r="F13" s="4"/>
      <c r="G13" s="4"/>
    </row>
    <row r="14" spans="2:15">
      <c r="B14" s="16" t="s">
        <v>104</v>
      </c>
      <c r="C14" s="16">
        <v>8</v>
      </c>
      <c r="D14" s="16">
        <v>4.2</v>
      </c>
      <c r="E14" s="16">
        <f t="shared" si="1"/>
        <v>33.6</v>
      </c>
      <c r="F14" s="4"/>
      <c r="G14" s="4"/>
    </row>
    <row r="15" spans="2:15">
      <c r="B15" s="16"/>
      <c r="C15" s="16"/>
      <c r="D15" s="16"/>
      <c r="E15" s="16">
        <f>SUM(E4:E14)</f>
        <v>918.78</v>
      </c>
      <c r="F15" s="4"/>
      <c r="G15" s="4"/>
    </row>
    <row r="16" spans="2:15">
      <c r="F16" s="4"/>
      <c r="G16" s="4"/>
    </row>
    <row r="17" spans="2:7">
      <c r="B17" s="16" t="s">
        <v>105</v>
      </c>
      <c r="C17" s="16">
        <v>11.4</v>
      </c>
      <c r="D17" s="16">
        <v>3.9</v>
      </c>
      <c r="E17" s="16">
        <f>D17*C17</f>
        <v>44.46</v>
      </c>
      <c r="F17" s="4"/>
      <c r="G17" s="4"/>
    </row>
    <row r="18" spans="2:7">
      <c r="B18" s="16" t="s">
        <v>105</v>
      </c>
      <c r="C18" s="16">
        <v>14.7</v>
      </c>
      <c r="D18" s="16">
        <v>4.4000000000000004</v>
      </c>
      <c r="E18" s="16">
        <f>D18*C18</f>
        <v>64.680000000000007</v>
      </c>
      <c r="F18" s="4"/>
      <c r="G18" s="4"/>
    </row>
    <row r="19" spans="2:7">
      <c r="B19" s="16" t="s">
        <v>105</v>
      </c>
      <c r="C19" s="16">
        <v>11.4</v>
      </c>
      <c r="D19" s="16">
        <v>4.4000000000000004</v>
      </c>
      <c r="E19" s="16">
        <f>D19*C19</f>
        <v>50.160000000000004</v>
      </c>
      <c r="F19" s="4"/>
      <c r="G19" s="4"/>
    </row>
    <row r="20" spans="2:7">
      <c r="B20" s="16" t="s">
        <v>106</v>
      </c>
      <c r="C20" s="16">
        <v>11.4</v>
      </c>
      <c r="D20" s="16">
        <v>4.4000000000000004</v>
      </c>
      <c r="E20" s="16">
        <f>D20*C20</f>
        <v>50.160000000000004</v>
      </c>
    </row>
    <row r="21" spans="2:7">
      <c r="E21" s="16">
        <f>SUM(E17:E20)</f>
        <v>209.46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5100</v>
      </c>
      <c r="D3" s="20" t="s">
        <v>95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f>D7-D8</f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5100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96</v>
      </c>
      <c r="B18" s="7"/>
      <c r="C18" s="72">
        <v>1088</v>
      </c>
      <c r="D18" s="72"/>
      <c r="E18" s="73"/>
      <c r="F18" s="74"/>
      <c r="G18" s="74"/>
    </row>
    <row r="19" spans="1:7">
      <c r="A19" s="15"/>
      <c r="B19" s="6"/>
      <c r="C19" s="29">
        <f>C18*C16</f>
        <v>5548800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4217088</v>
      </c>
      <c r="C20" s="30">
        <f>C19*95%</f>
        <v>5271360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4439040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2176000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11560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G3" sqref="G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445</v>
      </c>
      <c r="C2" s="4">
        <f t="shared" ref="C2:C15" si="2">B2*1.2</f>
        <v>534</v>
      </c>
      <c r="D2" s="4">
        <f t="shared" ref="D2:D15" si="3">C2*1.2</f>
        <v>640.79999999999995</v>
      </c>
      <c r="E2" s="5">
        <f t="shared" ref="E2:E15" si="4">R2</f>
        <v>2000000</v>
      </c>
      <c r="F2" s="118">
        <f t="shared" ref="F2:F15" si="5">ROUND((E2/B2),0)</f>
        <v>4494</v>
      </c>
      <c r="G2" s="118">
        <f t="shared" ref="G2:G15" si="6">ROUND((E2/C2),0)</f>
        <v>3745</v>
      </c>
      <c r="H2" s="118">
        <f t="shared" ref="H2:H15" si="7">ROUND((E2/D2),0)</f>
        <v>3121</v>
      </c>
      <c r="I2" s="118">
        <f t="shared" ref="I2:I15" si="8">T2</f>
        <v>0</v>
      </c>
      <c r="J2" s="118">
        <f t="shared" ref="J2:J15" si="9">U2</f>
        <v>0</v>
      </c>
      <c r="K2" s="117"/>
      <c r="L2" s="117"/>
      <c r="M2" s="117"/>
      <c r="N2" s="117"/>
      <c r="O2" s="71">
        <v>0</v>
      </c>
      <c r="P2" s="71">
        <f t="shared" ref="P2:Q7" si="10">O2/1.2</f>
        <v>0</v>
      </c>
      <c r="Q2" s="71">
        <v>445</v>
      </c>
      <c r="R2" s="2">
        <v>2000000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650</v>
      </c>
      <c r="C3" s="4">
        <f t="shared" si="2"/>
        <v>780</v>
      </c>
      <c r="D3" s="4">
        <f t="shared" si="3"/>
        <v>936</v>
      </c>
      <c r="E3" s="5">
        <f t="shared" si="4"/>
        <v>5600000</v>
      </c>
      <c r="F3" s="118">
        <f t="shared" si="5"/>
        <v>8615</v>
      </c>
      <c r="G3" s="118">
        <f t="shared" si="6"/>
        <v>7179</v>
      </c>
      <c r="H3" s="118">
        <f t="shared" si="7"/>
        <v>5983</v>
      </c>
      <c r="I3" s="118">
        <f t="shared" si="8"/>
        <v>0</v>
      </c>
      <c r="J3" s="118">
        <f t="shared" si="9"/>
        <v>0</v>
      </c>
      <c r="K3" s="117"/>
      <c r="L3" s="117"/>
      <c r="M3" s="117"/>
      <c r="N3" s="117"/>
      <c r="O3" s="71">
        <v>0</v>
      </c>
      <c r="P3" s="71">
        <f t="shared" ref="P3" si="11">O3/1.2</f>
        <v>0</v>
      </c>
      <c r="Q3" s="71">
        <v>650</v>
      </c>
      <c r="R3" s="2">
        <v>5600000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875</v>
      </c>
      <c r="C4" s="4">
        <f t="shared" si="2"/>
        <v>1050</v>
      </c>
      <c r="D4" s="4">
        <f t="shared" si="3"/>
        <v>1260</v>
      </c>
      <c r="E4" s="5">
        <f t="shared" si="4"/>
        <v>4000000</v>
      </c>
      <c r="F4" s="118">
        <f t="shared" si="5"/>
        <v>4571</v>
      </c>
      <c r="G4" s="118">
        <f t="shared" si="6"/>
        <v>3810</v>
      </c>
      <c r="H4" s="118">
        <f t="shared" si="7"/>
        <v>3175</v>
      </c>
      <c r="I4" s="118">
        <f t="shared" si="8"/>
        <v>0</v>
      </c>
      <c r="J4" s="118">
        <f t="shared" si="9"/>
        <v>0</v>
      </c>
      <c r="K4" s="117"/>
      <c r="L4" s="117"/>
      <c r="M4" s="117"/>
      <c r="N4" s="117"/>
      <c r="O4" s="71">
        <v>0</v>
      </c>
      <c r="P4" s="71">
        <v>1050</v>
      </c>
      <c r="Q4" s="71">
        <f t="shared" si="10"/>
        <v>875</v>
      </c>
      <c r="R4" s="2">
        <v>4000000</v>
      </c>
      <c r="S4" s="2"/>
      <c r="T4" s="2"/>
    </row>
    <row r="5" spans="1:35">
      <c r="A5" s="4">
        <f t="shared" si="0"/>
        <v>0</v>
      </c>
      <c r="B5" s="4">
        <f t="shared" si="1"/>
        <v>1175</v>
      </c>
      <c r="C5" s="4">
        <f t="shared" si="2"/>
        <v>1410</v>
      </c>
      <c r="D5" s="4">
        <f t="shared" si="3"/>
        <v>1692</v>
      </c>
      <c r="E5" s="5">
        <f t="shared" si="4"/>
        <v>5500000</v>
      </c>
      <c r="F5" s="118">
        <f t="shared" si="5"/>
        <v>4681</v>
      </c>
      <c r="G5" s="118">
        <f t="shared" si="6"/>
        <v>3901</v>
      </c>
      <c r="H5" s="118">
        <f t="shared" si="7"/>
        <v>3251</v>
      </c>
      <c r="I5" s="118">
        <f t="shared" si="8"/>
        <v>0</v>
      </c>
      <c r="J5" s="118">
        <f t="shared" si="9"/>
        <v>0</v>
      </c>
      <c r="K5" s="117"/>
      <c r="L5" s="117"/>
      <c r="M5" s="117"/>
      <c r="N5" s="117"/>
      <c r="O5" s="71">
        <v>0</v>
      </c>
      <c r="P5" s="71">
        <v>1410</v>
      </c>
      <c r="Q5" s="71">
        <f t="shared" si="10"/>
        <v>1175</v>
      </c>
      <c r="R5" s="2">
        <v>5500000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8" t="e">
        <f t="shared" si="5"/>
        <v>#DIV/0!</v>
      </c>
      <c r="G6" s="118" t="e">
        <f t="shared" si="6"/>
        <v>#DIV/0!</v>
      </c>
      <c r="H6" s="118" t="e">
        <f t="shared" si="7"/>
        <v>#DIV/0!</v>
      </c>
      <c r="I6" s="118">
        <f t="shared" si="8"/>
        <v>0</v>
      </c>
      <c r="J6" s="118">
        <f t="shared" si="9"/>
        <v>0</v>
      </c>
      <c r="K6" s="117"/>
      <c r="L6" s="117"/>
      <c r="M6" s="117"/>
      <c r="N6" s="117"/>
      <c r="O6" s="71">
        <v>0</v>
      </c>
      <c r="P6" s="71">
        <f t="shared" ref="P6" si="12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118" t="e">
        <f t="shared" si="5"/>
        <v>#DIV/0!</v>
      </c>
      <c r="G7" s="118" t="e">
        <f t="shared" si="6"/>
        <v>#DIV/0!</v>
      </c>
      <c r="H7" s="118" t="e">
        <f t="shared" si="7"/>
        <v>#DIV/0!</v>
      </c>
      <c r="I7" s="118">
        <f t="shared" si="8"/>
        <v>0</v>
      </c>
      <c r="J7" s="118">
        <f t="shared" si="9"/>
        <v>0</v>
      </c>
      <c r="K7" s="117"/>
      <c r="L7" s="117"/>
      <c r="M7" s="117"/>
      <c r="N7" s="117"/>
      <c r="O7" s="71">
        <v>0</v>
      </c>
      <c r="P7" s="71">
        <f t="shared" ref="P7" si="13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8" t="e">
        <f t="shared" si="5"/>
        <v>#DIV/0!</v>
      </c>
      <c r="G8" s="118" t="e">
        <f t="shared" si="6"/>
        <v>#DIV/0!</v>
      </c>
      <c r="H8" s="118" t="e">
        <f t="shared" si="7"/>
        <v>#DIV/0!</v>
      </c>
      <c r="I8" s="118">
        <f t="shared" si="8"/>
        <v>0</v>
      </c>
      <c r="J8" s="118">
        <f t="shared" si="9"/>
        <v>0</v>
      </c>
      <c r="K8" s="117"/>
      <c r="L8" s="117"/>
      <c r="M8" s="117"/>
      <c r="N8" s="117"/>
      <c r="O8" s="71">
        <v>0</v>
      </c>
      <c r="P8" s="71">
        <f t="shared" ref="P8" si="14">O8/1.2</f>
        <v>0</v>
      </c>
      <c r="Q8" s="71">
        <f t="shared" ref="Q8" si="15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ref="P9" si="16">O9/1.2</f>
        <v>0</v>
      </c>
      <c r="Q9" s="71">
        <f t="shared" ref="Q9" si="17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ref="P10" si="18">O10/1.2</f>
        <v>0</v>
      </c>
      <c r="Q10" s="71">
        <f t="shared" ref="Q10" si="19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20">O11/1.2</f>
        <v>0</v>
      </c>
      <c r="Q11">
        <f t="shared" ref="Q11" si="21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98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96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97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H1" sqref="H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J14" sqref="J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6" zoomScale="115" zoomScaleNormal="115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 Measurment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2023-12-19T08:52:25Z</dcterms:modified>
</cp:coreProperties>
</file>