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ockendale ship manangement - private21.03.2023Unit No. 5\19.12.2023\"/>
    </mc:Choice>
  </mc:AlternateContent>
  <xr:revisionPtr revIDLastSave="0" documentId="13_ncr:1_{942980C9-1348-411F-BBAB-DA10E84716A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22" r:id="rId2"/>
    <sheet name="Sheet2" sheetId="23" r:id="rId3"/>
    <sheet name="Sheet3" sheetId="24" r:id="rId4"/>
    <sheet name="Sheet4" sheetId="25" r:id="rId5"/>
    <sheet name="Sheet5" sheetId="26" r:id="rId6"/>
    <sheet name="Sheet6" sheetId="27" r:id="rId7"/>
    <sheet name="Sheet7" sheetId="28" r:id="rId8"/>
    <sheet name="Sheet8" sheetId="29" r:id="rId9"/>
    <sheet name="Sheet9" sheetId="30" r:id="rId10"/>
    <sheet name="Sheet10" sheetId="31" r:id="rId11"/>
    <sheet name="Sheet11" sheetId="32" r:id="rId12"/>
    <sheet name="Sheet 12" sheetId="33" r:id="rId13"/>
    <sheet name="Technopolis 19.12.23" sheetId="35" r:id="rId14"/>
    <sheet name="igr - 19.12.23" sheetId="37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5" i="4" l="1"/>
  <c r="S29" i="4"/>
  <c r="Q15" i="4"/>
  <c r="P15" i="4"/>
  <c r="P14" i="4"/>
  <c r="P13" i="4"/>
  <c r="P9" i="4" l="1"/>
  <c r="P8" i="4"/>
  <c r="P7" i="4"/>
  <c r="P6" i="4"/>
  <c r="P3" i="4"/>
  <c r="Q7" i="4"/>
  <c r="Q5" i="4"/>
  <c r="Q4" i="4"/>
  <c r="Q2" i="4"/>
  <c r="Q14" i="4" l="1"/>
  <c r="Q13" i="4"/>
  <c r="P12" i="4"/>
  <c r="P11" i="4"/>
  <c r="P10" i="4"/>
  <c r="P19" i="4" l="1"/>
  <c r="Q19" i="4" s="1"/>
  <c r="B19" i="4" s="1"/>
  <c r="C19" i="4" s="1"/>
  <c r="D19" i="4" s="1"/>
  <c r="J19" i="4"/>
  <c r="I19" i="4"/>
  <c r="E19" i="4"/>
  <c r="P18" i="4"/>
  <c r="Q18" i="4" s="1"/>
  <c r="B18" i="4" s="1"/>
  <c r="J18" i="4"/>
  <c r="I18" i="4"/>
  <c r="E18" i="4"/>
  <c r="P17" i="4"/>
  <c r="Q17" i="4" s="1"/>
  <c r="B17" i="4" s="1"/>
  <c r="C17" i="4" s="1"/>
  <c r="D17" i="4" s="1"/>
  <c r="J17" i="4"/>
  <c r="I17" i="4"/>
  <c r="E17" i="4"/>
  <c r="H17" i="4" l="1"/>
  <c r="H19" i="4"/>
  <c r="C18" i="4"/>
  <c r="D18" i="4" s="1"/>
  <c r="H18" i="4" s="1"/>
  <c r="F18" i="4"/>
  <c r="G17" i="4"/>
  <c r="G19" i="4"/>
  <c r="F17" i="4"/>
  <c r="F19" i="4"/>
  <c r="B10" i="4"/>
  <c r="C10" i="4" s="1"/>
  <c r="D10" i="4" s="1"/>
  <c r="J10" i="4"/>
  <c r="I10" i="4"/>
  <c r="G18" i="4" l="1"/>
  <c r="E24" i="4"/>
  <c r="A21" i="4" l="1"/>
  <c r="P20" i="4" l="1"/>
  <c r="Q20" i="4" s="1"/>
  <c r="B20" i="4" s="1"/>
  <c r="J20" i="4"/>
  <c r="I20" i="4"/>
  <c r="E20" i="4"/>
  <c r="A20" i="4"/>
  <c r="A19" i="4"/>
  <c r="A18" i="4"/>
  <c r="A17" i="4"/>
  <c r="P16" i="4"/>
  <c r="Q16" i="4" s="1"/>
  <c r="B16" i="4" s="1"/>
  <c r="J16" i="4"/>
  <c r="I16" i="4"/>
  <c r="E16" i="4"/>
  <c r="A16" i="4"/>
  <c r="B15" i="4"/>
  <c r="J15" i="4"/>
  <c r="I15" i="4"/>
  <c r="E15" i="4"/>
  <c r="A15" i="4"/>
  <c r="B14" i="4"/>
  <c r="J14" i="4"/>
  <c r="I14" i="4"/>
  <c r="E14" i="4"/>
  <c r="A14" i="4"/>
  <c r="B13" i="4"/>
  <c r="J13" i="4"/>
  <c r="I13" i="4"/>
  <c r="E13" i="4"/>
  <c r="A13" i="4"/>
  <c r="B12" i="4"/>
  <c r="J12" i="4"/>
  <c r="I12" i="4"/>
  <c r="E12" i="4"/>
  <c r="A12" i="4"/>
  <c r="B11" i="4"/>
  <c r="J11" i="4"/>
  <c r="I11" i="4"/>
  <c r="E11" i="4"/>
  <c r="A11" i="4"/>
  <c r="A10" i="4"/>
  <c r="B9" i="4"/>
  <c r="J9" i="4"/>
  <c r="I9" i="4"/>
  <c r="E9" i="4"/>
  <c r="A9" i="4"/>
  <c r="B8" i="4"/>
  <c r="J8" i="4"/>
  <c r="I8" i="4"/>
  <c r="E8" i="4"/>
  <c r="A8" i="4"/>
  <c r="B7" i="4"/>
  <c r="J7" i="4"/>
  <c r="I7" i="4"/>
  <c r="E7" i="4"/>
  <c r="A7" i="4"/>
  <c r="B6" i="4"/>
  <c r="J6" i="4"/>
  <c r="I6" i="4"/>
  <c r="E6" i="4"/>
  <c r="A6" i="4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B2" i="4"/>
  <c r="J2" i="4"/>
  <c r="I2" i="4"/>
  <c r="E2" i="4"/>
  <c r="A2" i="4"/>
  <c r="C3" i="4" l="1"/>
  <c r="G3" i="4" s="1"/>
  <c r="C5" i="4"/>
  <c r="G5" i="4" s="1"/>
  <c r="C7" i="4"/>
  <c r="C9" i="4"/>
  <c r="G9" i="4" s="1"/>
  <c r="C11" i="4"/>
  <c r="G11" i="4" s="1"/>
  <c r="C13" i="4"/>
  <c r="G13" i="4" s="1"/>
  <c r="C15" i="4"/>
  <c r="G15" i="4" s="1"/>
  <c r="C2" i="4"/>
  <c r="G2" i="4" s="1"/>
  <c r="C4" i="4"/>
  <c r="C6" i="4"/>
  <c r="G6" i="4" s="1"/>
  <c r="C8" i="4"/>
  <c r="G8" i="4" s="1"/>
  <c r="C12" i="4"/>
  <c r="G12" i="4" s="1"/>
  <c r="C14" i="4"/>
  <c r="G14" i="4" s="1"/>
  <c r="C16" i="4"/>
  <c r="G16" i="4" s="1"/>
  <c r="C20" i="4"/>
  <c r="G20" i="4" s="1"/>
  <c r="F2" i="4"/>
  <c r="F3" i="4"/>
  <c r="F4" i="4"/>
  <c r="G4" i="4"/>
  <c r="F5" i="4"/>
  <c r="F6" i="4"/>
  <c r="F7" i="4"/>
  <c r="G7" i="4"/>
  <c r="F8" i="4"/>
  <c r="F9" i="4"/>
  <c r="F11" i="4"/>
  <c r="F12" i="4"/>
  <c r="F13" i="4"/>
  <c r="F14" i="4"/>
  <c r="F15" i="4"/>
  <c r="F16" i="4"/>
  <c r="F20" i="4"/>
  <c r="D6" i="4" l="1"/>
  <c r="H6" i="4" s="1"/>
  <c r="D4" i="4"/>
  <c r="H4" i="4" s="1"/>
  <c r="D2" i="4"/>
  <c r="H2" i="4" s="1"/>
  <c r="D7" i="4"/>
  <c r="H7" i="4" s="1"/>
  <c r="D5" i="4"/>
  <c r="H5" i="4" s="1"/>
  <c r="D3" i="4"/>
  <c r="H3" i="4" s="1"/>
  <c r="D20" i="4"/>
  <c r="H20" i="4" s="1"/>
  <c r="D16" i="4"/>
  <c r="H16" i="4" s="1"/>
  <c r="D14" i="4"/>
  <c r="H14" i="4" s="1"/>
  <c r="D12" i="4"/>
  <c r="H12" i="4" s="1"/>
  <c r="D8" i="4"/>
  <c r="H8" i="4" s="1"/>
  <c r="D15" i="4"/>
  <c r="H15" i="4" s="1"/>
  <c r="D13" i="4"/>
  <c r="H13" i="4" s="1"/>
  <c r="D11" i="4"/>
  <c r="H11" i="4" s="1"/>
  <c r="D9" i="4"/>
  <c r="H9" i="4" s="1"/>
  <c r="E10" i="4"/>
  <c r="F10" i="4" s="1"/>
  <c r="G10" i="4" l="1"/>
  <c r="H10" i="4"/>
</calcChain>
</file>

<file path=xl/sharedStrings.xml><?xml version="1.0" encoding="utf-8"?>
<sst xmlns="http://schemas.openxmlformats.org/spreadsheetml/2006/main" count="42" uniqueCount="34">
  <si>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</si>
  <si>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</si>
  <si>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</si>
  <si>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</si>
  <si>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</si>
  <si>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</si>
  <si>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</si>
  <si>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</si>
  <si>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</si>
  <si>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</si>
  <si>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</si>
  <si>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Saleable area (20 + 20%)</t>
  </si>
  <si>
    <t>Rate on Built up  area (20%)</t>
  </si>
  <si>
    <t>rate</t>
  </si>
  <si>
    <t>O. No. 5</t>
  </si>
  <si>
    <t>nr. Technopolis</t>
  </si>
  <si>
    <t>technopolis</t>
  </si>
  <si>
    <t>nr. Tel. exchange</t>
  </si>
  <si>
    <t>kanakia</t>
  </si>
  <si>
    <t>O. No.6</t>
  </si>
  <si>
    <t>27.10.21</t>
  </si>
  <si>
    <t>30.12.20</t>
  </si>
  <si>
    <t>chakala</t>
  </si>
  <si>
    <t>30000 to 32000/- on ca</t>
  </si>
  <si>
    <t>14.02.22</t>
  </si>
  <si>
    <t>02.08.22</t>
  </si>
  <si>
    <t>ca</t>
  </si>
  <si>
    <t>sbua</t>
  </si>
  <si>
    <t xml:space="preserve">parking - basement </t>
  </si>
  <si>
    <t xml:space="preserve">parkin g- open </t>
  </si>
  <si>
    <t>rate on ca</t>
  </si>
  <si>
    <t>MOU transaction incl. car park</t>
  </si>
  <si>
    <t>recently purchase 1 to 9 units on 2nd floor. MOU made</t>
  </si>
  <si>
    <t>19.12.2023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</si>
</sst>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9CB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0" fillId="2" borderId="0" xfId="0" applyFill="1"/>
    <xf numFmtId="0" fontId="1" fillId="2" borderId="0" xfId="0" applyFont="1" applyFill="1"/>
    <xf numFmtId="0" fontId="0" fillId="3" borderId="4" xfId="0" applyFill="1" applyBorder="1" applyAlignment="1">
      <alignment wrapText="1"/>
    </xf>
    <xf numFmtId="0" fontId="0" fillId="3" borderId="5" xfId="0" applyFill="1" applyBorder="1" applyAlignment="1">
      <alignment horizontal="right" wrapText="1"/>
    </xf>
    <xf numFmtId="0" fontId="1" fillId="4" borderId="0" xfId="0" applyFont="1" applyFill="1"/>
    <xf numFmtId="0" fontId="0" fillId="3" borderId="1" xfId="0" applyFill="1" applyBorder="1" applyAlignment="1">
      <alignment wrapText="1"/>
    </xf>
    <xf numFmtId="0" fontId="0" fillId="3" borderId="2" xfId="0" applyFill="1" applyBorder="1" applyAlignment="1">
      <alignment wrapText="1"/>
    </xf>
    <xf numFmtId="0" fontId="0" fillId="3" borderId="3" xfId="0" applyFill="1" applyBorder="1" applyAlignment="1">
      <alignment wrapText="1"/>
    </xf>
    <xf numFmtId="0" fontId="1" fillId="5" borderId="0" xfId="0" applyFont="1" applyFill="1"/>
    <xf numFmtId="3" fontId="0" fillId="0" borderId="0" xfId="0" applyNumberFormat="1"/>
    <xf numFmtId="0" fontId="0" fillId="5" borderId="0" xfId="0" applyFill="1"/>
    <xf numFmtId="4" fontId="0" fillId="5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468832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43372-3A68-4E8F-9ED0-030DCC2D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99232" cy="7640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382925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FF5FD-2151-4627-A233-2CE5EAF6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94125" cy="78782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A1F6B-DA30-48EB-9583-ABBC33B9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78211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66675</xdr:rowOff>
    </xdr:from>
    <xdr:to>
      <xdr:col>21</xdr:col>
      <xdr:colOff>249430</xdr:colOff>
      <xdr:row>32</xdr:row>
      <xdr:rowOff>124684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8286F-DF6C-4E0F-A517-26B38645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66675"/>
          <a:ext cx="12755755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34</xdr:row>
      <xdr:rowOff>28575</xdr:rowOff>
    </xdr:from>
    <xdr:to>
      <xdr:col>21</xdr:col>
      <xdr:colOff>182755</xdr:colOff>
      <xdr:row>67</xdr:row>
      <xdr:rowOff>124716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F6C424-CE97-469B-BFB3-BE4D8D3C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6505575"/>
          <a:ext cx="12755755" cy="63826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03E7C-2C9D-4001-BDD7-6CAC6B49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29</xdr:col>
      <xdr:colOff>607314</xdr:colOff>
      <xdr:row>110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26F31-01CB-4F5F-9FDC-3D61B729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585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29</xdr:col>
      <xdr:colOff>607314</xdr:colOff>
      <xdr:row>166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F25C0E-B7E5-45F9-9201-2408C731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526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21</xdr:col>
      <xdr:colOff>150782</xdr:colOff>
      <xdr:row>77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12952382" cy="73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21</xdr:col>
      <xdr:colOff>150782</xdr:colOff>
      <xdr:row>77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21</xdr:col>
      <xdr:colOff>150782</xdr:colOff>
      <xdr:row>117</xdr:row>
      <xdr:rowOff>75286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495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21</xdr:col>
      <xdr:colOff>150782</xdr:colOff>
      <xdr:row>157</xdr:row>
      <xdr:rowOff>75286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669500"/>
          <a:ext cx="12952382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9"/>
  <sheetViews>
    <sheetView tabSelected="1" zoomScale="130" zoomScaleNormal="130" workbookViewId="0">
      <selection activeCell="P18" sqref="P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7.42578125" customWidth="1"/>
    <col min="6" max="6" width="11.140625" customWidth="1"/>
    <col min="7" max="7" width="9.85546875" customWidth="1"/>
    <col min="8" max="8" width="10" customWidth="1"/>
    <col min="9" max="9" width="12.28515625" customWidth="1"/>
    <col min="10" max="10" width="9.85546875" customWidth="1"/>
    <col min="11" max="13" width="0" hidden="1" customWidth="1"/>
    <col min="14" max="14" width="6.42578125" customWidth="1"/>
    <col min="15" max="15" width="9.85546875" customWidth="1"/>
    <col min="16" max="16" width="7.140625" customWidth="1"/>
    <col min="17" max="17" width="10.7109375" customWidth="1"/>
    <col min="18" max="18" width="16.28515625" customWidth="1"/>
    <col min="19" max="19" width="12.7109375" customWidth="1"/>
    <col min="20" max="20" width="8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3" t="s">
        <v>8</v>
      </c>
      <c r="G1" s="3" t="s">
        <v>12</v>
      </c>
      <c r="H1" s="3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0" x14ac:dyDescent="0.25">
      <c r="A2" s="4">
        <f>N2</f>
        <v>0</v>
      </c>
      <c r="B2" s="4">
        <f>Q2</f>
        <v>375</v>
      </c>
      <c r="C2" s="4">
        <f>B2*1.2</f>
        <v>450</v>
      </c>
      <c r="D2" s="4">
        <f>C2*1.2</f>
        <v>540</v>
      </c>
      <c r="E2" s="5">
        <f>R2</f>
        <v>12500000</v>
      </c>
      <c r="F2" s="4">
        <f t="shared" ref="F2:F20" si="0">ROUND((E2/B2),0)</f>
        <v>33333</v>
      </c>
      <c r="G2" s="4">
        <f t="shared" ref="G2:G20" si="1">ROUND((E2/C2),0)</f>
        <v>27778</v>
      </c>
      <c r="H2" s="4">
        <f t="shared" ref="H2:H20" si="2">ROUND((E2/D2),0)</f>
        <v>23148</v>
      </c>
      <c r="I2" s="4">
        <f>S2</f>
        <v>0</v>
      </c>
      <c r="J2" s="4" t="str">
        <f>T2</f>
        <v>nr. Technopolis</v>
      </c>
      <c r="O2">
        <v>0</v>
      </c>
      <c r="P2">
        <v>450</v>
      </c>
      <c r="Q2">
        <f t="shared" ref="Q2:Q7" si="3">P2/1.2</f>
        <v>375</v>
      </c>
      <c r="R2" s="2">
        <v>12500000</v>
      </c>
      <c r="T2" t="s">
        <v>15</v>
      </c>
    </row>
    <row r="3" spans="1:20" x14ac:dyDescent="0.25">
      <c r="A3" s="4">
        <f t="shared" ref="A3:A20" si="4">N3</f>
        <v>0</v>
      </c>
      <c r="B3" s="4">
        <f t="shared" ref="B3:B20" si="5">Q3</f>
        <v>3000</v>
      </c>
      <c r="C3" s="4">
        <f t="shared" ref="C3:C20" si="6">B3*1.2</f>
        <v>3600</v>
      </c>
      <c r="D3" s="4">
        <f t="shared" ref="D3:D20" si="7">C3*1.2</f>
        <v>4320</v>
      </c>
      <c r="E3" s="5">
        <f t="shared" ref="E3:E20" si="8">R3</f>
        <v>49500000</v>
      </c>
      <c r="F3" s="4">
        <f t="shared" si="0"/>
        <v>16500</v>
      </c>
      <c r="G3" s="4">
        <f t="shared" si="1"/>
        <v>13750</v>
      </c>
      <c r="H3" s="4">
        <f t="shared" si="2"/>
        <v>11458</v>
      </c>
      <c r="I3" s="4">
        <f t="shared" ref="I3:J20" si="9">S3</f>
        <v>0</v>
      </c>
      <c r="J3" s="4" t="str">
        <f t="shared" si="9"/>
        <v>technopolis</v>
      </c>
      <c r="O3">
        <v>0</v>
      </c>
      <c r="P3">
        <f t="shared" ref="P3:P6" si="10">O3/1.2</f>
        <v>0</v>
      </c>
      <c r="Q3">
        <v>3000</v>
      </c>
      <c r="R3" s="2">
        <v>49500000</v>
      </c>
      <c r="T3" t="s">
        <v>16</v>
      </c>
    </row>
    <row r="4" spans="1:20" x14ac:dyDescent="0.25">
      <c r="A4" s="4">
        <f t="shared" si="4"/>
        <v>0</v>
      </c>
      <c r="B4" s="4">
        <f t="shared" si="5"/>
        <v>566.66666666666674</v>
      </c>
      <c r="C4" s="4">
        <f t="shared" si="6"/>
        <v>680.00000000000011</v>
      </c>
      <c r="D4" s="4">
        <f t="shared" si="7"/>
        <v>816.00000000000011</v>
      </c>
      <c r="E4" s="5">
        <f t="shared" si="8"/>
        <v>11500000</v>
      </c>
      <c r="F4" s="4">
        <f t="shared" si="0"/>
        <v>20294</v>
      </c>
      <c r="G4" s="4">
        <f t="shared" si="1"/>
        <v>16912</v>
      </c>
      <c r="H4" s="4">
        <f t="shared" si="2"/>
        <v>14093</v>
      </c>
      <c r="I4" s="4">
        <f t="shared" si="9"/>
        <v>0</v>
      </c>
      <c r="J4" s="4" t="str">
        <f t="shared" si="9"/>
        <v>nr. Tel. exchange</v>
      </c>
      <c r="O4">
        <v>0</v>
      </c>
      <c r="P4">
        <v>680</v>
      </c>
      <c r="Q4">
        <f t="shared" si="3"/>
        <v>566.66666666666674</v>
      </c>
      <c r="R4" s="2">
        <v>11500000</v>
      </c>
      <c r="T4" t="s">
        <v>17</v>
      </c>
    </row>
    <row r="5" spans="1:20" x14ac:dyDescent="0.25">
      <c r="A5" s="4">
        <f t="shared" si="4"/>
        <v>0</v>
      </c>
      <c r="B5" s="4">
        <f t="shared" si="5"/>
        <v>4500</v>
      </c>
      <c r="C5" s="4">
        <f t="shared" si="6"/>
        <v>5400</v>
      </c>
      <c r="D5" s="4">
        <f t="shared" si="7"/>
        <v>6480</v>
      </c>
      <c r="E5" s="5">
        <f t="shared" si="8"/>
        <v>110000000</v>
      </c>
      <c r="F5" s="4">
        <f t="shared" si="0"/>
        <v>24444</v>
      </c>
      <c r="G5" s="4">
        <f t="shared" si="1"/>
        <v>20370</v>
      </c>
      <c r="H5" s="4">
        <f t="shared" si="2"/>
        <v>16975</v>
      </c>
      <c r="I5" s="4">
        <f t="shared" si="9"/>
        <v>0</v>
      </c>
      <c r="J5" s="4" t="str">
        <f t="shared" si="9"/>
        <v>kanakia</v>
      </c>
      <c r="O5">
        <v>0</v>
      </c>
      <c r="P5">
        <v>5400</v>
      </c>
      <c r="Q5">
        <f t="shared" si="3"/>
        <v>4500</v>
      </c>
      <c r="R5" s="2">
        <v>110000000</v>
      </c>
      <c r="T5" t="s">
        <v>18</v>
      </c>
    </row>
    <row r="6" spans="1:20" x14ac:dyDescent="0.25">
      <c r="A6" s="4">
        <f t="shared" si="4"/>
        <v>0</v>
      </c>
      <c r="B6" s="4">
        <f t="shared" si="5"/>
        <v>3411</v>
      </c>
      <c r="C6" s="4">
        <f t="shared" si="6"/>
        <v>4093.2</v>
      </c>
      <c r="D6" s="4">
        <f t="shared" si="7"/>
        <v>4911.8399999999992</v>
      </c>
      <c r="E6" s="5">
        <f t="shared" si="8"/>
        <v>86986800</v>
      </c>
      <c r="F6" s="10">
        <f t="shared" si="0"/>
        <v>25502</v>
      </c>
      <c r="G6" s="4">
        <f t="shared" si="1"/>
        <v>21252</v>
      </c>
      <c r="H6" s="4">
        <f t="shared" si="2"/>
        <v>17710</v>
      </c>
      <c r="I6" s="4" t="str">
        <f t="shared" si="9"/>
        <v>O. No.6</v>
      </c>
      <c r="J6" s="4">
        <f t="shared" si="9"/>
        <v>0</v>
      </c>
      <c r="O6">
        <v>0</v>
      </c>
      <c r="P6">
        <f t="shared" si="10"/>
        <v>0</v>
      </c>
      <c r="Q6">
        <v>3411</v>
      </c>
      <c r="R6" s="2">
        <v>86986800</v>
      </c>
      <c r="S6" t="s">
        <v>19</v>
      </c>
    </row>
    <row r="7" spans="1:20" x14ac:dyDescent="0.25">
      <c r="A7" s="4">
        <f t="shared" si="4"/>
        <v>0</v>
      </c>
      <c r="B7" s="4">
        <f t="shared" si="5"/>
        <v>727.19789999999989</v>
      </c>
      <c r="C7" s="4">
        <f t="shared" si="6"/>
        <v>872.63747999999987</v>
      </c>
      <c r="D7" s="4">
        <f t="shared" si="7"/>
        <v>1047.1649759999998</v>
      </c>
      <c r="E7" s="5">
        <f t="shared" si="8"/>
        <v>13200000</v>
      </c>
      <c r="F7" s="4">
        <f t="shared" si="0"/>
        <v>18152</v>
      </c>
      <c r="G7" s="4">
        <f t="shared" si="1"/>
        <v>15127</v>
      </c>
      <c r="H7" s="4">
        <f t="shared" si="2"/>
        <v>12605</v>
      </c>
      <c r="I7" s="4" t="str">
        <f t="shared" si="9"/>
        <v>27.10.21</v>
      </c>
      <c r="J7" s="4">
        <f t="shared" si="9"/>
        <v>0</v>
      </c>
      <c r="O7">
        <v>0</v>
      </c>
      <c r="P7">
        <f>81.07*10.764</f>
        <v>872.63747999999987</v>
      </c>
      <c r="Q7">
        <f t="shared" si="3"/>
        <v>727.19789999999989</v>
      </c>
      <c r="R7" s="2">
        <v>13200000</v>
      </c>
      <c r="S7" t="s">
        <v>20</v>
      </c>
    </row>
    <row r="8" spans="1:20" x14ac:dyDescent="0.25">
      <c r="A8" s="4">
        <f t="shared" si="4"/>
        <v>0</v>
      </c>
      <c r="B8" s="4">
        <f t="shared" si="5"/>
        <v>1186</v>
      </c>
      <c r="C8" s="4">
        <f t="shared" si="6"/>
        <v>1423.2</v>
      </c>
      <c r="D8" s="4">
        <f t="shared" si="7"/>
        <v>1707.84</v>
      </c>
      <c r="E8" s="5">
        <f t="shared" si="8"/>
        <v>31200000</v>
      </c>
      <c r="F8" s="10">
        <f t="shared" si="0"/>
        <v>26307</v>
      </c>
      <c r="G8" s="4">
        <f t="shared" si="1"/>
        <v>21922</v>
      </c>
      <c r="H8" s="4">
        <f t="shared" si="2"/>
        <v>18269</v>
      </c>
      <c r="I8" s="4" t="str">
        <f t="shared" si="9"/>
        <v>30.12.20</v>
      </c>
      <c r="J8" s="4">
        <f t="shared" si="9"/>
        <v>0</v>
      </c>
      <c r="O8">
        <v>0</v>
      </c>
      <c r="P8">
        <f t="shared" ref="P8:P9" si="11">O8/1.2</f>
        <v>0</v>
      </c>
      <c r="Q8">
        <v>1186</v>
      </c>
      <c r="R8" s="2">
        <v>31200000</v>
      </c>
      <c r="S8" t="s">
        <v>21</v>
      </c>
    </row>
    <row r="9" spans="1:20" x14ac:dyDescent="0.25">
      <c r="A9" s="4">
        <f t="shared" si="4"/>
        <v>0</v>
      </c>
      <c r="B9" s="4">
        <f t="shared" si="5"/>
        <v>1250</v>
      </c>
      <c r="C9" s="4">
        <f t="shared" si="6"/>
        <v>1500</v>
      </c>
      <c r="D9" s="4">
        <f t="shared" si="7"/>
        <v>1800</v>
      </c>
      <c r="E9" s="5">
        <f t="shared" si="8"/>
        <v>32000000</v>
      </c>
      <c r="F9" s="10">
        <f t="shared" si="0"/>
        <v>25600</v>
      </c>
      <c r="G9" s="4">
        <f t="shared" si="1"/>
        <v>21333</v>
      </c>
      <c r="H9" s="4">
        <f t="shared" si="2"/>
        <v>17778</v>
      </c>
      <c r="I9" s="4">
        <f t="shared" si="9"/>
        <v>0</v>
      </c>
      <c r="J9" s="4">
        <f t="shared" si="9"/>
        <v>0</v>
      </c>
      <c r="O9">
        <v>0</v>
      </c>
      <c r="P9">
        <f t="shared" si="11"/>
        <v>0</v>
      </c>
      <c r="Q9">
        <v>1250</v>
      </c>
      <c r="R9" s="2">
        <v>32000000</v>
      </c>
    </row>
    <row r="10" spans="1:20" x14ac:dyDescent="0.25">
      <c r="A10" s="4">
        <f t="shared" si="4"/>
        <v>0</v>
      </c>
      <c r="B10" s="4">
        <f t="shared" si="5"/>
        <v>4530</v>
      </c>
      <c r="C10" s="4">
        <f t="shared" si="6"/>
        <v>5436</v>
      </c>
      <c r="D10" s="4">
        <f t="shared" si="7"/>
        <v>6523.2</v>
      </c>
      <c r="E10" s="5">
        <f t="shared" si="8"/>
        <v>135900000</v>
      </c>
      <c r="F10" s="14">
        <f t="shared" si="0"/>
        <v>30000</v>
      </c>
      <c r="G10" s="14">
        <f t="shared" si="1"/>
        <v>25000</v>
      </c>
      <c r="H10" s="14">
        <f t="shared" si="2"/>
        <v>20833</v>
      </c>
      <c r="I10" s="14" t="str">
        <f t="shared" si="9"/>
        <v>chakala</v>
      </c>
      <c r="J10" s="14">
        <f t="shared" si="9"/>
        <v>0</v>
      </c>
      <c r="K10" s="16"/>
      <c r="L10" s="16"/>
      <c r="M10" s="16"/>
      <c r="N10" s="16"/>
      <c r="O10" s="16">
        <v>0</v>
      </c>
      <c r="P10" s="16">
        <f t="shared" ref="P10:P14" si="12">O10/1.2</f>
        <v>0</v>
      </c>
      <c r="Q10" s="16">
        <v>4530</v>
      </c>
      <c r="R10" s="17">
        <v>135900000</v>
      </c>
      <c r="S10" s="16" t="s">
        <v>22</v>
      </c>
    </row>
    <row r="11" spans="1:20" x14ac:dyDescent="0.25">
      <c r="A11" s="4">
        <f t="shared" si="4"/>
        <v>0</v>
      </c>
      <c r="B11" s="4">
        <f t="shared" si="5"/>
        <v>7000</v>
      </c>
      <c r="C11" s="4">
        <f t="shared" si="6"/>
        <v>8400</v>
      </c>
      <c r="D11" s="4">
        <f t="shared" si="7"/>
        <v>10080</v>
      </c>
      <c r="E11" s="5">
        <f t="shared" si="8"/>
        <v>245000000</v>
      </c>
      <c r="F11" s="14">
        <f t="shared" si="0"/>
        <v>35000</v>
      </c>
      <c r="G11" s="14">
        <f t="shared" si="1"/>
        <v>29167</v>
      </c>
      <c r="H11" s="14">
        <f t="shared" si="2"/>
        <v>24306</v>
      </c>
      <c r="I11" s="14" t="str">
        <f t="shared" si="9"/>
        <v>chakala</v>
      </c>
      <c r="J11" s="14">
        <f t="shared" si="9"/>
        <v>0</v>
      </c>
      <c r="K11" s="16"/>
      <c r="L11" s="16"/>
      <c r="M11" s="16"/>
      <c r="N11" s="16"/>
      <c r="O11" s="16">
        <v>0</v>
      </c>
      <c r="P11" s="16">
        <f t="shared" si="12"/>
        <v>0</v>
      </c>
      <c r="Q11" s="16">
        <v>7000</v>
      </c>
      <c r="R11" s="17">
        <v>245000000</v>
      </c>
      <c r="S11" s="16" t="s">
        <v>22</v>
      </c>
    </row>
    <row r="12" spans="1:20" x14ac:dyDescent="0.25">
      <c r="A12" s="4">
        <f t="shared" si="4"/>
        <v>0</v>
      </c>
      <c r="B12" s="4">
        <f t="shared" si="5"/>
        <v>7500</v>
      </c>
      <c r="C12" s="4">
        <f t="shared" si="6"/>
        <v>9000</v>
      </c>
      <c r="D12" s="4">
        <f t="shared" si="7"/>
        <v>10800</v>
      </c>
      <c r="E12" s="5">
        <f t="shared" si="8"/>
        <v>250000000</v>
      </c>
      <c r="F12" s="14">
        <f t="shared" si="0"/>
        <v>33333</v>
      </c>
      <c r="G12" s="14">
        <f t="shared" si="1"/>
        <v>27778</v>
      </c>
      <c r="H12" s="14">
        <f t="shared" si="2"/>
        <v>23148</v>
      </c>
      <c r="I12" s="14" t="str">
        <f t="shared" si="9"/>
        <v>chakala</v>
      </c>
      <c r="J12" s="14">
        <f t="shared" si="9"/>
        <v>0</v>
      </c>
      <c r="K12" s="16"/>
      <c r="L12" s="16"/>
      <c r="M12" s="16"/>
      <c r="N12" s="16"/>
      <c r="O12" s="16">
        <v>0</v>
      </c>
      <c r="P12" s="16">
        <f t="shared" si="12"/>
        <v>0</v>
      </c>
      <c r="Q12" s="16">
        <v>7500</v>
      </c>
      <c r="R12" s="17">
        <v>250000000</v>
      </c>
      <c r="S12" s="16" t="s">
        <v>22</v>
      </c>
    </row>
    <row r="13" spans="1:20" x14ac:dyDescent="0.25">
      <c r="A13" s="4">
        <f t="shared" si="4"/>
        <v>0</v>
      </c>
      <c r="B13" s="4">
        <f t="shared" si="5"/>
        <v>2266.1807999999996</v>
      </c>
      <c r="C13" s="4">
        <f t="shared" si="6"/>
        <v>2719.4169599999996</v>
      </c>
      <c r="D13" s="4">
        <f t="shared" si="7"/>
        <v>3263.3003519999993</v>
      </c>
      <c r="E13" s="5">
        <f t="shared" si="8"/>
        <v>48932820</v>
      </c>
      <c r="F13" s="14">
        <f t="shared" si="0"/>
        <v>21593</v>
      </c>
      <c r="G13" s="14">
        <f t="shared" si="1"/>
        <v>17994</v>
      </c>
      <c r="H13" s="14">
        <f t="shared" si="2"/>
        <v>14995</v>
      </c>
      <c r="I13" s="14" t="str">
        <f t="shared" si="9"/>
        <v>14.02.22</v>
      </c>
      <c r="J13" s="14">
        <f t="shared" si="9"/>
        <v>0</v>
      </c>
      <c r="K13" s="16"/>
      <c r="L13" s="16"/>
      <c r="M13" s="16"/>
      <c r="N13" s="16"/>
      <c r="O13" s="16">
        <v>0</v>
      </c>
      <c r="P13" s="16">
        <f>252.64*10.764</f>
        <v>2719.4169599999996</v>
      </c>
      <c r="Q13" s="16">
        <f t="shared" ref="Q10:Q14" si="13">P13/1.2</f>
        <v>2266.1807999999996</v>
      </c>
      <c r="R13" s="17">
        <v>48932820</v>
      </c>
      <c r="S13" s="16" t="s">
        <v>24</v>
      </c>
    </row>
    <row r="14" spans="1:20" x14ac:dyDescent="0.25">
      <c r="A14" s="4">
        <f t="shared" si="4"/>
        <v>0</v>
      </c>
      <c r="B14" s="4">
        <f t="shared" si="5"/>
        <v>2545.1478000000002</v>
      </c>
      <c r="C14" s="4">
        <f t="shared" si="6"/>
        <v>3054.1773600000001</v>
      </c>
      <c r="D14" s="4">
        <f t="shared" si="7"/>
        <v>3665.0128319999999</v>
      </c>
      <c r="E14" s="5">
        <f t="shared" si="8"/>
        <v>73736685</v>
      </c>
      <c r="F14" s="14">
        <f t="shared" si="0"/>
        <v>28971</v>
      </c>
      <c r="G14" s="14">
        <f t="shared" si="1"/>
        <v>24143</v>
      </c>
      <c r="H14" s="14">
        <f t="shared" si="2"/>
        <v>20119</v>
      </c>
      <c r="I14" s="14" t="str">
        <f t="shared" si="9"/>
        <v>02.08.22</v>
      </c>
      <c r="J14" s="14">
        <f t="shared" si="9"/>
        <v>0</v>
      </c>
      <c r="K14" s="16"/>
      <c r="L14" s="16"/>
      <c r="M14" s="16"/>
      <c r="N14" s="16"/>
      <c r="O14" s="16">
        <v>0</v>
      </c>
      <c r="P14" s="16">
        <f>283.74*10.764</f>
        <v>3054.1773600000001</v>
      </c>
      <c r="Q14" s="16">
        <f t="shared" si="13"/>
        <v>2545.1478000000002</v>
      </c>
      <c r="R14" s="17">
        <v>73736685</v>
      </c>
      <c r="S14" s="16" t="s">
        <v>25</v>
      </c>
    </row>
    <row r="15" spans="1:20" x14ac:dyDescent="0.25">
      <c r="A15" s="4">
        <f t="shared" si="4"/>
        <v>0</v>
      </c>
      <c r="B15" s="4">
        <f t="shared" si="5"/>
        <v>1711.1530799999998</v>
      </c>
      <c r="C15" s="4">
        <f t="shared" si="6"/>
        <v>2053.3836959999999</v>
      </c>
      <c r="D15" s="4">
        <f t="shared" si="7"/>
        <v>2464.0604351999996</v>
      </c>
      <c r="E15" s="5">
        <f t="shared" si="8"/>
        <v>49175610</v>
      </c>
      <c r="F15" s="14">
        <f t="shared" si="0"/>
        <v>28738</v>
      </c>
      <c r="G15" s="14">
        <f t="shared" si="1"/>
        <v>23949</v>
      </c>
      <c r="H15" s="14">
        <f t="shared" si="2"/>
        <v>19957</v>
      </c>
      <c r="I15" s="14" t="str">
        <f t="shared" si="9"/>
        <v>02.08.22</v>
      </c>
      <c r="J15" s="14">
        <f t="shared" si="9"/>
        <v>0</v>
      </c>
      <c r="K15" s="16"/>
      <c r="L15" s="16"/>
      <c r="M15" s="16"/>
      <c r="N15" s="16"/>
      <c r="O15" s="16">
        <v>0</v>
      </c>
      <c r="P15" s="16">
        <f t="shared" ref="P15:Q19" si="14">O15/1.2</f>
        <v>0</v>
      </c>
      <c r="Q15" s="16">
        <f>158.97*10.764</f>
        <v>1711.1530799999998</v>
      </c>
      <c r="R15" s="17">
        <v>49175610</v>
      </c>
      <c r="S15" s="16" t="s">
        <v>25</v>
      </c>
    </row>
    <row r="16" spans="1:20" x14ac:dyDescent="0.25">
      <c r="A16" s="4">
        <f t="shared" si="4"/>
        <v>0</v>
      </c>
      <c r="B16" s="4">
        <f t="shared" si="5"/>
        <v>0</v>
      </c>
      <c r="C16" s="4">
        <f t="shared" si="6"/>
        <v>0</v>
      </c>
      <c r="D16" s="4">
        <f t="shared" si="7"/>
        <v>0</v>
      </c>
      <c r="E16" s="5">
        <f t="shared" si="8"/>
        <v>0</v>
      </c>
      <c r="F16" s="4" t="e">
        <f t="shared" si="0"/>
        <v>#DIV/0!</v>
      </c>
      <c r="G16" s="4" t="e">
        <f t="shared" si="1"/>
        <v>#DIV/0!</v>
      </c>
      <c r="H16" s="4" t="e">
        <f t="shared" si="2"/>
        <v>#DIV/0!</v>
      </c>
      <c r="I16" s="4">
        <f t="shared" si="9"/>
        <v>0</v>
      </c>
      <c r="J16" s="4">
        <f t="shared" si="9"/>
        <v>0</v>
      </c>
      <c r="O16">
        <v>0</v>
      </c>
      <c r="P16">
        <f t="shared" si="14"/>
        <v>0</v>
      </c>
      <c r="Q16">
        <f t="shared" si="14"/>
        <v>0</v>
      </c>
      <c r="R16" s="2">
        <v>0</v>
      </c>
    </row>
    <row r="17" spans="1:21" x14ac:dyDescent="0.25">
      <c r="A17" s="4">
        <f t="shared" si="4"/>
        <v>0</v>
      </c>
      <c r="B17" s="4">
        <f t="shared" ref="B17:B19" si="15">Q17</f>
        <v>0</v>
      </c>
      <c r="C17" s="4">
        <f t="shared" ref="C17:C19" si="16">B17*1.2</f>
        <v>0</v>
      </c>
      <c r="D17" s="4">
        <f t="shared" ref="D17:D19" si="17">C17*1.2</f>
        <v>0</v>
      </c>
      <c r="E17" s="5">
        <f t="shared" ref="E17:E19" si="18">R17</f>
        <v>0</v>
      </c>
      <c r="F17" s="4" t="e">
        <f t="shared" ref="F17:F19" si="19">ROUND((E17/B17),0)</f>
        <v>#DIV/0!</v>
      </c>
      <c r="G17" s="4" t="e">
        <f t="shared" ref="G17:G19" si="20">ROUND((E17/C17),0)</f>
        <v>#DIV/0!</v>
      </c>
      <c r="H17" s="4" t="e">
        <f t="shared" ref="H17:H19" si="21">ROUND((E17/D17),0)</f>
        <v>#DIV/0!</v>
      </c>
      <c r="I17" s="4">
        <f t="shared" ref="I17:I19" si="22">S17</f>
        <v>0</v>
      </c>
      <c r="J17" s="4">
        <f t="shared" ref="J17:J19" si="23">T17</f>
        <v>0</v>
      </c>
      <c r="O17">
        <v>0</v>
      </c>
      <c r="P17">
        <f t="shared" si="14"/>
        <v>0</v>
      </c>
      <c r="Q17">
        <f t="shared" si="14"/>
        <v>0</v>
      </c>
      <c r="R17" s="2">
        <v>0</v>
      </c>
    </row>
    <row r="18" spans="1:21" x14ac:dyDescent="0.25">
      <c r="A18" s="4">
        <f t="shared" si="4"/>
        <v>0</v>
      </c>
      <c r="B18" s="4">
        <f t="shared" si="15"/>
        <v>0</v>
      </c>
      <c r="C18" s="4">
        <f t="shared" si="16"/>
        <v>0</v>
      </c>
      <c r="D18" s="4">
        <f t="shared" si="17"/>
        <v>0</v>
      </c>
      <c r="E18" s="5">
        <f t="shared" si="18"/>
        <v>0</v>
      </c>
      <c r="F18" s="4" t="e">
        <f t="shared" si="19"/>
        <v>#DIV/0!</v>
      </c>
      <c r="G18" s="4" t="e">
        <f t="shared" si="20"/>
        <v>#DIV/0!</v>
      </c>
      <c r="H18" s="4" t="e">
        <f t="shared" si="21"/>
        <v>#DIV/0!</v>
      </c>
      <c r="I18" s="4">
        <f t="shared" si="22"/>
        <v>0</v>
      </c>
      <c r="J18" s="4">
        <f t="shared" si="23"/>
        <v>0</v>
      </c>
      <c r="O18">
        <v>0</v>
      </c>
      <c r="P18">
        <f t="shared" si="14"/>
        <v>0</v>
      </c>
      <c r="Q18">
        <f t="shared" si="14"/>
        <v>0</v>
      </c>
      <c r="R18" s="2">
        <v>0</v>
      </c>
    </row>
    <row r="19" spans="1:21" x14ac:dyDescent="0.25">
      <c r="A19" s="4">
        <f t="shared" si="4"/>
        <v>0</v>
      </c>
      <c r="B19" s="4">
        <f t="shared" si="15"/>
        <v>0</v>
      </c>
      <c r="C19" s="4">
        <f t="shared" si="16"/>
        <v>0</v>
      </c>
      <c r="D19" s="4">
        <f t="shared" si="17"/>
        <v>0</v>
      </c>
      <c r="E19" s="5">
        <f t="shared" si="18"/>
        <v>0</v>
      </c>
      <c r="F19" s="4" t="e">
        <f t="shared" si="19"/>
        <v>#DIV/0!</v>
      </c>
      <c r="G19" s="4" t="e">
        <f t="shared" si="20"/>
        <v>#DIV/0!</v>
      </c>
      <c r="H19" s="4" t="e">
        <f t="shared" si="21"/>
        <v>#DIV/0!</v>
      </c>
      <c r="I19" s="4">
        <f t="shared" si="22"/>
        <v>0</v>
      </c>
      <c r="J19" s="4">
        <f t="shared" si="23"/>
        <v>0</v>
      </c>
      <c r="O19">
        <v>0</v>
      </c>
      <c r="P19">
        <f t="shared" si="14"/>
        <v>0</v>
      </c>
      <c r="Q19">
        <f t="shared" si="14"/>
        <v>0</v>
      </c>
      <c r="R19" s="2">
        <v>0</v>
      </c>
    </row>
    <row r="20" spans="1:21" x14ac:dyDescent="0.25">
      <c r="A20" s="4">
        <f t="shared" si="4"/>
        <v>0</v>
      </c>
      <c r="B20" s="4">
        <f t="shared" si="5"/>
        <v>0</v>
      </c>
      <c r="C20" s="4">
        <f t="shared" si="6"/>
        <v>0</v>
      </c>
      <c r="D20" s="4">
        <f t="shared" si="7"/>
        <v>0</v>
      </c>
      <c r="E20" s="5">
        <f t="shared" si="8"/>
        <v>0</v>
      </c>
      <c r="F20" s="4" t="e">
        <f t="shared" si="0"/>
        <v>#DIV/0!</v>
      </c>
      <c r="G20" s="4" t="e">
        <f t="shared" si="1"/>
        <v>#DIV/0!</v>
      </c>
      <c r="H20" s="4" t="e">
        <f t="shared" si="2"/>
        <v>#DIV/0!</v>
      </c>
      <c r="I20" s="4">
        <f t="shared" si="9"/>
        <v>0</v>
      </c>
      <c r="J20" s="4">
        <f t="shared" si="9"/>
        <v>0</v>
      </c>
      <c r="O20">
        <v>0</v>
      </c>
      <c r="P20">
        <f t="shared" ref="P20:Q20" si="24">O20/1.2</f>
        <v>0</v>
      </c>
      <c r="Q20">
        <f t="shared" si="24"/>
        <v>0</v>
      </c>
      <c r="R20" s="2">
        <v>0</v>
      </c>
    </row>
    <row r="21" spans="1:21" ht="15.75" thickBot="1" x14ac:dyDescent="0.3">
      <c r="A21" s="4">
        <f t="shared" ref="A21" si="25">N21</f>
        <v>0</v>
      </c>
      <c r="B21" s="4"/>
      <c r="C21" s="4"/>
      <c r="D21" s="4"/>
      <c r="E21" s="5"/>
      <c r="F21" s="4"/>
      <c r="G21" s="4"/>
      <c r="H21" s="4"/>
      <c r="I21" s="4"/>
      <c r="J21" s="4"/>
      <c r="R21" s="2"/>
    </row>
    <row r="22" spans="1:21" ht="15.75" thickBot="1" x14ac:dyDescent="0.3">
      <c r="B22" s="7"/>
      <c r="C22" s="6"/>
      <c r="D22" s="6"/>
      <c r="E22" s="6"/>
      <c r="F22" s="11"/>
      <c r="G22" s="12"/>
      <c r="H22" s="13"/>
      <c r="J22" s="4"/>
      <c r="R22" t="s">
        <v>33</v>
      </c>
      <c r="T22" s="4"/>
    </row>
    <row r="23" spans="1:21" ht="15.75" thickBot="1" x14ac:dyDescent="0.3">
      <c r="B23" s="6"/>
      <c r="C23" s="6" t="s">
        <v>6</v>
      </c>
      <c r="D23" s="6" t="s">
        <v>13</v>
      </c>
      <c r="E23" s="6"/>
      <c r="F23" s="8"/>
      <c r="G23" s="9"/>
      <c r="H23" s="9"/>
      <c r="J23" s="4"/>
      <c r="K23" s="4"/>
      <c r="L23" s="4"/>
      <c r="M23" s="4"/>
      <c r="N23" s="4"/>
      <c r="O23" s="4" t="s">
        <v>23</v>
      </c>
      <c r="P23" s="4"/>
      <c r="Q23" s="4"/>
      <c r="R23" s="4" t="s">
        <v>32</v>
      </c>
      <c r="S23" s="4"/>
      <c r="T23" s="4"/>
      <c r="U23" s="4"/>
    </row>
    <row r="24" spans="1:21" ht="15.75" thickBot="1" x14ac:dyDescent="0.3">
      <c r="B24" s="6" t="s">
        <v>14</v>
      </c>
      <c r="C24" s="6">
        <v>2090</v>
      </c>
      <c r="D24" s="6">
        <v>29700</v>
      </c>
      <c r="E24" s="6">
        <f>D24*C24</f>
        <v>62073000</v>
      </c>
      <c r="F24" s="8"/>
      <c r="G24" s="9"/>
      <c r="H24" s="9"/>
      <c r="R24" t="s">
        <v>26</v>
      </c>
      <c r="S24">
        <v>19324</v>
      </c>
    </row>
    <row r="25" spans="1:21" ht="15.75" thickBot="1" x14ac:dyDescent="0.3">
      <c r="B25" s="6"/>
      <c r="C25" s="6"/>
      <c r="D25" s="6"/>
      <c r="E25" s="6"/>
      <c r="F25" s="8"/>
      <c r="G25" s="9"/>
      <c r="H25" s="9"/>
      <c r="R25" t="s">
        <v>27</v>
      </c>
      <c r="S25">
        <v>26153.119999999999</v>
      </c>
      <c r="T25">
        <f>S25/S24</f>
        <v>1.3534009521838128</v>
      </c>
    </row>
    <row r="26" spans="1:21" ht="15.75" thickBot="1" x14ac:dyDescent="0.3">
      <c r="B26" s="6"/>
      <c r="C26" s="6"/>
      <c r="D26" s="6"/>
      <c r="E26" s="6"/>
      <c r="F26" s="8"/>
      <c r="G26" s="9"/>
      <c r="H26" s="9"/>
      <c r="R26" t="s">
        <v>28</v>
      </c>
      <c r="S26">
        <v>18</v>
      </c>
    </row>
    <row r="27" spans="1:21" x14ac:dyDescent="0.25">
      <c r="R27" t="s">
        <v>29</v>
      </c>
      <c r="S27">
        <v>7</v>
      </c>
    </row>
    <row r="28" spans="1:21" x14ac:dyDescent="0.25">
      <c r="R28" t="s">
        <v>31</v>
      </c>
      <c r="S28" s="15">
        <v>574200000</v>
      </c>
    </row>
    <row r="29" spans="1:21" x14ac:dyDescent="0.25">
      <c r="R29" t="s">
        <v>30</v>
      </c>
      <c r="S29">
        <f>S28/S24</f>
        <v>29714.344856137446</v>
      </c>
    </row>
  </sheetData>
  <mergeCells count="1">
    <mergeCell ref="F22:H2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A120" sqref="A1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692E8-BF40-42E7-B5E3-FF7626C0E2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74580-7119-4857-BAB0-CA9507DE975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DCCEE-5A62-4EA1-AFAA-B9B52D38E4E1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4DA9-6366-4E6B-B635-2B7316CF6F56}">
  <dimension ref="A1"/>
  <sheetViews>
    <sheetView topLeftCell="A13" workbookViewId="0">
      <selection activeCell="X51" sqref="X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4303D-A054-40E9-ADF3-6489B486EF55}">
  <dimension ref="A1"/>
  <sheetViews>
    <sheetView topLeftCell="A100" workbookViewId="0">
      <selection activeCell="A114" sqref="A1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6" workbookViewId="0">
      <selection activeCell="A40" sqref="A4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 12</vt:lpstr>
      <vt:lpstr>Technopolis 19.12.23</vt:lpstr>
      <vt:lpstr>igr - 19.12.23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2023-12-19T09:11:28Z</dcterms:modified>
</cp:coreProperties>
</file>