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E42C4E0-9FCC-4B59-8BB1-7D145D24603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25" i="1" l="1"/>
  <c r="K24" i="1"/>
  <c r="K23" i="1"/>
  <c r="J22" i="1"/>
  <c r="J21" i="1"/>
  <c r="J17" i="1"/>
  <c r="J16" i="1"/>
  <c r="J15" i="1"/>
  <c r="J14" i="1"/>
  <c r="J13" i="1"/>
  <c r="J23" i="1" l="1"/>
  <c r="J25" i="1"/>
  <c r="J24" i="1"/>
  <c r="C26" i="1" l="1"/>
  <c r="C22" i="1"/>
  <c r="C21" i="1"/>
  <c r="C20" i="1"/>
  <c r="D19" i="1"/>
  <c r="E4" i="1"/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<sst xmlns="http://schemas.openxmlformats.org/spreadsheetml/2006/main" count="168" uniqueCount="30">
  <si>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</si>
  <si>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</si>
  <si>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</si>
  <si>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</si>
  <si>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</si>
  <si>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</si>
  <si>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</si>
  <si>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</si>
  <si>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</si>
  <si>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</si>
  <si>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</si>
  <si>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</si>
  <si>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</si>
  <si>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</si>
  <si>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</si>
  <si>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</si>
  <si>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</si>
  <si>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</si>
  <si>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</si>
  <si>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</si>
  <si>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car park</t>
  </si>
  <si>
    <t>vState Bank Of India ( BILIYA IND AREA-BHILWARA )  - A Infrastructure Ltd</t>
  </si>
  <si>
    <t xml:space="preserve">Fianl valuation </t>
  </si>
  <si>
    <t>Flat No.</t>
  </si>
  <si>
    <t>CA</t>
  </si>
  <si>
    <t>Rate</t>
  </si>
  <si>
    <t>FMV</t>
  </si>
  <si>
    <t>car</t>
  </si>
  <si>
    <t>DSV</t>
  </si>
  <si>
    <t>TOTAL 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</si>
</sst>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  <xf numFmtId="43" fontId="6" fillId="0" borderId="0" xfId="0" applyNumberFormat="1" applyFont="1" applyBorder="1"/>
    <xf numFmtId="0" fontId="0" fillId="2" borderId="9" xfId="0" applyFill="1" applyBorder="1"/>
    <xf numFmtId="0" fontId="6" fillId="2" borderId="9" xfId="0" applyFont="1" applyFill="1" applyBorder="1"/>
    <xf numFmtId="43" fontId="0" fillId="2" borderId="9" xfId="1" applyFont="1" applyFill="1" applyBorder="1"/>
    <xf numFmtId="43" fontId="7" fillId="2" borderId="9" xfId="1" applyFont="1" applyFill="1" applyBorder="1"/>
    <xf numFmtId="0" fontId="6" fillId="3" borderId="9" xfId="0" applyFont="1" applyFill="1" applyBorder="1"/>
    <xf numFmtId="43" fontId="0" fillId="3" borderId="9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zoomScale="130" zoomScaleNormal="130" workbookViewId="0">
      <selection activeCell="K20" sqref="K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9" max="9" width="13.42578125" bestFit="1" customWidth="1"/>
    <col min="10" max="10" width="16.85546875" customWidth="1"/>
    <col min="11" max="11" width="16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3400</v>
      </c>
      <c r="D4" s="29"/>
      <c r="E4" s="5">
        <f>2800*1.2</f>
        <v>3360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64600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3400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3"/>
      <c r="G10" s="53"/>
      <c r="H10" s="53"/>
      <c r="I10" s="53"/>
      <c r="J10" s="53"/>
      <c r="K10" s="53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3"/>
      <c r="G11" s="54" t="s">
        <v>22</v>
      </c>
      <c r="H11" s="53"/>
      <c r="I11" s="53"/>
      <c r="J11" s="53"/>
      <c r="K11" s="53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3"/>
      <c r="G12" s="53" t="s">
        <v>23</v>
      </c>
      <c r="H12" s="53" t="s">
        <v>24</v>
      </c>
      <c r="I12" s="53" t="s">
        <v>25</v>
      </c>
      <c r="J12" s="53" t="s">
        <v>26</v>
      </c>
      <c r="K12" s="53"/>
      <c r="L12" s="6"/>
    </row>
    <row r="13" spans="1:12" x14ac:dyDescent="0.25">
      <c r="A13" s="4" t="s">
        <v>8</v>
      </c>
      <c r="B13" s="7"/>
      <c r="C13" s="35">
        <f>C6-C12</f>
        <v>3400</v>
      </c>
      <c r="D13" s="29"/>
      <c r="E13" s="5"/>
      <c r="F13" s="53"/>
      <c r="G13" s="53">
        <v>5901</v>
      </c>
      <c r="H13" s="53">
        <v>1304</v>
      </c>
      <c r="I13" s="55">
        <v>68000</v>
      </c>
      <c r="J13" s="55">
        <f>I13*H13</f>
        <v>88672000</v>
      </c>
      <c r="K13" s="53"/>
      <c r="L13" s="6"/>
    </row>
    <row r="14" spans="1:12" x14ac:dyDescent="0.25">
      <c r="A14" s="4" t="s">
        <v>2</v>
      </c>
      <c r="B14" s="7"/>
      <c r="C14" s="35">
        <f>C5</f>
        <v>64600</v>
      </c>
      <c r="D14" s="29"/>
      <c r="E14" s="5"/>
      <c r="F14" s="53"/>
      <c r="G14" s="53" t="s">
        <v>27</v>
      </c>
      <c r="H14" s="53">
        <v>2</v>
      </c>
      <c r="I14" s="55">
        <v>2000000</v>
      </c>
      <c r="J14" s="55">
        <f>I14*H14</f>
        <v>4000000</v>
      </c>
      <c r="K14" s="53"/>
      <c r="L14" s="6"/>
    </row>
    <row r="15" spans="1:12" x14ac:dyDescent="0.25">
      <c r="B15" s="7"/>
      <c r="C15" s="35"/>
      <c r="D15" s="29" t="s">
        <v>20</v>
      </c>
      <c r="E15" s="5"/>
      <c r="F15" s="53"/>
      <c r="G15" s="53"/>
      <c r="H15" s="53"/>
      <c r="I15" s="56" t="s">
        <v>26</v>
      </c>
      <c r="J15" s="56">
        <f>SUM(J13:J14)</f>
        <v>92672000</v>
      </c>
      <c r="K15" s="53"/>
      <c r="L15" s="6"/>
    </row>
    <row r="16" spans="1:12" x14ac:dyDescent="0.25">
      <c r="A16" s="41" t="s">
        <v>13</v>
      </c>
      <c r="B16" s="44"/>
      <c r="C16" s="40">
        <f>C14+C13</f>
        <v>68000</v>
      </c>
      <c r="D16" s="29">
        <v>2000000</v>
      </c>
      <c r="E16" s="5"/>
      <c r="F16" s="53"/>
      <c r="G16" s="53"/>
      <c r="H16" s="53"/>
      <c r="I16" s="56" t="s">
        <v>14</v>
      </c>
      <c r="J16" s="56">
        <f>J15*90%</f>
        <v>83404800</v>
      </c>
      <c r="K16" s="53"/>
      <c r="L16" s="6"/>
    </row>
    <row r="17" spans="1:12" x14ac:dyDescent="0.25">
      <c r="B17" s="9"/>
      <c r="C17" s="36"/>
      <c r="D17" s="30"/>
      <c r="F17" s="53"/>
      <c r="G17" s="53"/>
      <c r="H17" s="53"/>
      <c r="I17" s="56" t="s">
        <v>28</v>
      </c>
      <c r="J17" s="56">
        <f>J15*80%</f>
        <v>74137600</v>
      </c>
      <c r="K17" s="53"/>
      <c r="L17" s="6"/>
    </row>
    <row r="18" spans="1:12" x14ac:dyDescent="0.25">
      <c r="A18" s="41" t="s">
        <v>18</v>
      </c>
      <c r="B18" s="42"/>
      <c r="C18" s="43">
        <v>2815</v>
      </c>
      <c r="D18" s="30">
        <v>5</v>
      </c>
      <c r="F18" s="53"/>
      <c r="G18" s="53"/>
      <c r="H18" s="53"/>
      <c r="I18" s="55"/>
      <c r="J18" s="55"/>
      <c r="K18" s="53"/>
      <c r="L18" s="6"/>
    </row>
    <row r="19" spans="1:12" x14ac:dyDescent="0.25">
      <c r="A19" s="4" t="s">
        <v>16</v>
      </c>
      <c r="B19" s="45"/>
      <c r="C19" s="38">
        <f>C16*C18+D21</f>
        <v>191420000</v>
      </c>
      <c r="D19" s="51">
        <f>D18*D16</f>
        <v>10000000</v>
      </c>
      <c r="F19" s="53"/>
      <c r="G19" s="54" t="s">
        <v>22</v>
      </c>
      <c r="H19" s="53"/>
      <c r="I19" s="55"/>
      <c r="J19" s="55"/>
      <c r="K19" s="53"/>
      <c r="L19" s="11"/>
    </row>
    <row r="20" spans="1:12" x14ac:dyDescent="0.25">
      <c r="A20" s="4"/>
      <c r="B20" s="45"/>
      <c r="C20" s="38">
        <f>C19+D19</f>
        <v>201420000</v>
      </c>
      <c r="D20" s="52"/>
      <c r="F20" s="53"/>
      <c r="G20" s="53" t="s">
        <v>23</v>
      </c>
      <c r="H20" s="53" t="s">
        <v>24</v>
      </c>
      <c r="I20" s="55" t="s">
        <v>25</v>
      </c>
      <c r="J20" s="55" t="s">
        <v>26</v>
      </c>
      <c r="K20" s="53"/>
      <c r="L20" s="11"/>
    </row>
    <row r="21" spans="1:12" x14ac:dyDescent="0.25">
      <c r="A21" s="4" t="s">
        <v>14</v>
      </c>
      <c r="B21" s="5"/>
      <c r="C21" s="20">
        <f>C20*90%</f>
        <v>181278000</v>
      </c>
      <c r="D21" s="48"/>
      <c r="E21" s="49"/>
      <c r="F21" s="53"/>
      <c r="G21" s="53">
        <v>5902</v>
      </c>
      <c r="H21" s="53">
        <v>1511</v>
      </c>
      <c r="I21" s="55">
        <v>68000</v>
      </c>
      <c r="J21" s="55">
        <f>I21*H21</f>
        <v>102748000</v>
      </c>
      <c r="K21" s="53"/>
      <c r="L21" s="6"/>
    </row>
    <row r="22" spans="1:12" x14ac:dyDescent="0.25">
      <c r="A22" s="4" t="s">
        <v>15</v>
      </c>
      <c r="B22" s="5"/>
      <c r="C22" s="20">
        <f>C20*80%</f>
        <v>161136000</v>
      </c>
      <c r="D22" s="32"/>
      <c r="E22" s="50"/>
      <c r="F22" s="53"/>
      <c r="G22" s="53" t="s">
        <v>27</v>
      </c>
      <c r="H22" s="53">
        <v>3</v>
      </c>
      <c r="I22" s="55">
        <v>2000000</v>
      </c>
      <c r="J22" s="55">
        <f>I22*H22</f>
        <v>6000000</v>
      </c>
      <c r="K22" s="57" t="s">
        <v>29</v>
      </c>
      <c r="L22" s="6"/>
    </row>
    <row r="23" spans="1:12" x14ac:dyDescent="0.25">
      <c r="A23" s="4"/>
      <c r="B23" s="5"/>
      <c r="C23" s="19"/>
      <c r="D23" s="30"/>
      <c r="F23" s="53"/>
      <c r="G23" s="53"/>
      <c r="H23" s="53"/>
      <c r="I23" s="56" t="s">
        <v>26</v>
      </c>
      <c r="J23" s="56">
        <f>SUM(J21:J22)</f>
        <v>108748000</v>
      </c>
      <c r="K23" s="58">
        <f>J23+J15</f>
        <v>201420000</v>
      </c>
      <c r="L23" s="15"/>
    </row>
    <row r="24" spans="1:12" x14ac:dyDescent="0.25">
      <c r="A24" s="13" t="s">
        <v>9</v>
      </c>
      <c r="B24" s="14"/>
      <c r="C24" s="39">
        <f>C4*C18</f>
        <v>9571000</v>
      </c>
      <c r="D24" s="33"/>
      <c r="F24" s="53"/>
      <c r="G24" s="53"/>
      <c r="H24" s="53"/>
      <c r="I24" s="56" t="s">
        <v>14</v>
      </c>
      <c r="J24" s="56">
        <f>J23*90%</f>
        <v>97873200</v>
      </c>
      <c r="K24" s="58">
        <f>J24+J16</f>
        <v>181278000</v>
      </c>
    </row>
    <row r="25" spans="1:12" x14ac:dyDescent="0.25">
      <c r="A25" s="23" t="s">
        <v>10</v>
      </c>
      <c r="C25" s="19"/>
      <c r="F25" s="53"/>
      <c r="G25" s="53"/>
      <c r="H25" s="53"/>
      <c r="I25" s="56" t="s">
        <v>28</v>
      </c>
      <c r="J25" s="56">
        <f>J23*80%</f>
        <v>86998400</v>
      </c>
      <c r="K25" s="58">
        <f>J25+J17</f>
        <v>161136000</v>
      </c>
    </row>
    <row r="26" spans="1:12" x14ac:dyDescent="0.25">
      <c r="A26" s="25" t="s">
        <v>11</v>
      </c>
      <c r="B26" s="21"/>
      <c r="C26" s="20">
        <f>C20*0.03/12</f>
        <v>503550</v>
      </c>
      <c r="D26" s="34"/>
      <c r="E26" s="46"/>
      <c r="F26" s="46"/>
      <c r="G26" s="46"/>
      <c r="H26" s="46"/>
      <c r="I26" s="46"/>
      <c r="J26" s="42"/>
      <c r="K26" s="42"/>
    </row>
    <row r="27" spans="1:12" x14ac:dyDescent="0.25">
      <c r="A27" s="5"/>
      <c r="B27" s="5"/>
      <c r="C27" s="20"/>
      <c r="D27" s="32"/>
      <c r="J27" s="5"/>
    </row>
    <row r="28" spans="1:12" x14ac:dyDescent="0.25">
      <c r="A28" s="47" t="s">
        <v>21</v>
      </c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7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5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22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2023-12-21T06:53:31Z</dcterms:modified>
</cp:coreProperties>
</file>