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HAILESH SUSHIL TIWARI - SBI\"/>
    </mc:Choice>
  </mc:AlternateContent>
  <xr:revisionPtr revIDLastSave="0" documentId="13_ncr:1_{FCC5180A-49B0-4486-8AD6-2DF51784229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8" i="4" l="1"/>
  <c r="G27" i="4"/>
  <c r="G26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<sst xmlns="http://schemas.openxmlformats.org/spreadsheetml/2006/main" count="50" uniqueCount="44">
  <si>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</si>
  <si>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</si>
  <si>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</si>
  <si>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</si>
  <si>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</si>
  <si>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</si>
  <si>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</si>
  <si>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</si>
  <si>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</si>
  <si>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</si>
  <si>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</si>
  <si>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</si>
  <si>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</si>
  <si>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</si>
  <si>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</si>
  <si>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</si>
  <si>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</si>
  <si>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</si>
  <si>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</si>
  <si>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</si>
  <si>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</si>
  <si>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</si>
  <si>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</si>
  <si>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</si>
  <si>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</si>
  <si>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</si>
  <si>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</si>
  <si>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</si>
  <si>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</si>
  <si>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</si>
  <si>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</si>
  <si>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</si>
  <si>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</si>
  <si>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</si>
  <si>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</si>
  <si>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</si>
  <si>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</si>
  <si>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</si>
  <si>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SHAILESH SUSHIL TIWARI</t>
  </si>
  <si>
    <t>CA</t>
  </si>
  <si>
    <t>Agree CA</t>
  </si>
  <si>
    <t>EVBT</t>
  </si>
  <si>
    <t xml:space="preserve">As per rera certificate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</si>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</sst>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706292</xdr:colOff>
      <xdr:row>29</xdr:row>
      <xdr:rowOff>142875</xdr:rowOff>
    </xdr:from>
    <xdr:to>
      <xdr:col>14</xdr:col>
      <xdr:colOff>77291</xdr:colOff>
      <xdr:row>48</xdr:row>
      <xdr:rowOff>76780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B5676-4818-4A52-8ABD-442F7F9D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042" y="7458075"/>
          <a:ext cx="6924324" cy="3677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44</xdr:row>
      <xdr:rowOff>172580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CB37B-A7DA-42E8-BAC7-26326EFE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1957</xdr:colOff>
      <xdr:row>33</xdr:row>
      <xdr:rowOff>29297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800B8-6DF6-47C4-9971-CC765C40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22757" cy="5172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524969</xdr:colOff>
      <xdr:row>27</xdr:row>
      <xdr:rowOff>19744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861AB-951B-4932-8A44-35437892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840169" cy="49727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0</xdr:row>
      <xdr:rowOff>180974</xdr:rowOff>
    </xdr:from>
    <xdr:to>
      <xdr:col>13</xdr:col>
      <xdr:colOff>295275</xdr:colOff>
      <xdr:row>27</xdr:row>
      <xdr:rowOff>104360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3A387-C43A-4C44-80BE-7662C06B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80974"/>
          <a:ext cx="7258050" cy="473351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V26" sqref="V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412</v>
      </c>
      <c r="C10" s="4">
        <f>B10*1.2</f>
        <v>494.4</v>
      </c>
      <c r="D10" s="4">
        <f t="shared" ref="D10:D19" si="23">C10*1.2</f>
        <v>593.28</v>
      </c>
      <c r="E10" s="5">
        <f t="shared" ref="E10:E19" si="24">R10</f>
        <v>2450000</v>
      </c>
      <c r="F10" s="10">
        <f t="shared" ref="F10:F19" si="25">ROUND((E10/B10),0)</f>
        <v>5947</v>
      </c>
      <c r="G10" s="10">
        <f t="shared" ref="G10:G19" si="26">ROUND((E10/C10),0)</f>
        <v>4956</v>
      </c>
      <c r="H10" s="10">
        <f t="shared" ref="H10:H19" si="27">ROUND((E10/D10),0)</f>
        <v>4130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412</v>
      </c>
      <c r="R10" s="2">
        <v>2450000</v>
      </c>
      <c r="S10" s="8"/>
      <c r="T10" s="8"/>
    </row>
    <row r="11" spans="1:20" s="47" customFormat="1" x14ac:dyDescent="0.25">
      <c r="A11" s="45">
        <f t="shared" si="21"/>
        <v>0</v>
      </c>
      <c r="B11" s="45">
        <f t="shared" si="22"/>
        <v>323</v>
      </c>
      <c r="C11" s="45">
        <f t="shared" ref="C11:C19" si="30">B11*1.2</f>
        <v>387.59999999999997</v>
      </c>
      <c r="D11" s="45">
        <f t="shared" si="23"/>
        <v>465.11999999999995</v>
      </c>
      <c r="E11" s="46">
        <f t="shared" si="24"/>
        <v>1923000</v>
      </c>
      <c r="F11" s="45">
        <f t="shared" si="25"/>
        <v>5954</v>
      </c>
      <c r="G11" s="45">
        <f t="shared" si="26"/>
        <v>4961</v>
      </c>
      <c r="H11" s="45">
        <f t="shared" si="27"/>
        <v>4134</v>
      </c>
      <c r="I11" s="45" t="e">
        <f>#REF!</f>
        <v>#REF!</v>
      </c>
      <c r="J11" s="45">
        <f t="shared" si="28"/>
        <v>0</v>
      </c>
      <c r="O11" s="47">
        <v>0</v>
      </c>
      <c r="P11" s="47">
        <f t="shared" si="29"/>
        <v>0</v>
      </c>
      <c r="Q11" s="47">
        <v>323</v>
      </c>
      <c r="R11" s="48">
        <v>1923000</v>
      </c>
    </row>
    <row r="12" spans="1:20" x14ac:dyDescent="0.25">
      <c r="A12" s="4">
        <f t="shared" si="21"/>
        <v>0</v>
      </c>
      <c r="B12" s="4">
        <f t="shared" si="22"/>
        <v>320</v>
      </c>
      <c r="C12" s="4">
        <f t="shared" si="30"/>
        <v>384</v>
      </c>
      <c r="D12" s="4">
        <f t="shared" si="23"/>
        <v>460.79999999999995</v>
      </c>
      <c r="E12" s="5">
        <f t="shared" si="24"/>
        <v>2000000</v>
      </c>
      <c r="F12" s="10">
        <f t="shared" si="25"/>
        <v>6250</v>
      </c>
      <c r="G12" s="10">
        <f t="shared" si="26"/>
        <v>5208</v>
      </c>
      <c r="H12" s="10">
        <f t="shared" si="27"/>
        <v>4340</v>
      </c>
      <c r="I12" s="4" t="e">
        <f>#REF!</f>
        <v>#REF!</v>
      </c>
      <c r="J12" s="45">
        <f t="shared" si="28"/>
        <v>0</v>
      </c>
      <c r="O12">
        <v>0</v>
      </c>
      <c r="P12">
        <f t="shared" si="29"/>
        <v>0</v>
      </c>
      <c r="Q12">
        <v>320</v>
      </c>
      <c r="R12" s="2">
        <v>2000000</v>
      </c>
      <c r="S12" s="8"/>
      <c r="T12" s="8"/>
    </row>
    <row r="13" spans="1:20" s="47" customFormat="1" x14ac:dyDescent="0.25">
      <c r="A13" s="45">
        <f t="shared" si="21"/>
        <v>0</v>
      </c>
      <c r="B13" s="45">
        <f t="shared" si="22"/>
        <v>406</v>
      </c>
      <c r="C13" s="45">
        <f t="shared" si="30"/>
        <v>487.2</v>
      </c>
      <c r="D13" s="45">
        <f t="shared" si="23"/>
        <v>584.64</v>
      </c>
      <c r="E13" s="46">
        <f t="shared" si="24"/>
        <v>1800000</v>
      </c>
      <c r="F13" s="45">
        <f t="shared" si="25"/>
        <v>4433</v>
      </c>
      <c r="G13" s="45">
        <f t="shared" si="26"/>
        <v>3695</v>
      </c>
      <c r="H13" s="45">
        <f t="shared" si="27"/>
        <v>3079</v>
      </c>
      <c r="I13" s="45" t="e">
        <f>#REF!</f>
        <v>#REF!</v>
      </c>
      <c r="J13" s="45">
        <f t="shared" si="28"/>
        <v>0</v>
      </c>
      <c r="O13" s="47">
        <v>0</v>
      </c>
      <c r="P13" s="47">
        <f t="shared" si="29"/>
        <v>0</v>
      </c>
      <c r="Q13" s="47">
        <v>406</v>
      </c>
      <c r="R13" s="48">
        <v>1800000</v>
      </c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5000</v>
      </c>
      <c r="X20" s="21" t="s">
        <v>43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2500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-4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64</v>
      </c>
      <c r="X25" s="25">
        <v>2027</v>
      </c>
      <c r="Y25" t="s">
        <v>42</v>
      </c>
    </row>
    <row r="26" spans="1:25" ht="15.75" x14ac:dyDescent="0.25">
      <c r="E26" t="s">
        <v>40</v>
      </c>
      <c r="F26" s="7">
        <v>30</v>
      </c>
      <c r="G26">
        <f>F26*10.764</f>
        <v>322.91999999999996</v>
      </c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E27" t="s">
        <v>41</v>
      </c>
      <c r="F27" s="7">
        <v>7.18</v>
      </c>
      <c r="G27">
        <f>F27*10.764</f>
        <v>77.285519999999991</v>
      </c>
      <c r="P27" s="43" t="s">
        <v>38</v>
      </c>
      <c r="Q27" s="43"/>
      <c r="R27" s="43"/>
      <c r="S27" s="43"/>
      <c r="T27" s="44"/>
      <c r="U27" s="22" t="s">
        <v>20</v>
      </c>
      <c r="V27" s="24"/>
      <c r="W27" s="25">
        <f>90*W24/W26</f>
        <v>-6</v>
      </c>
      <c r="X27" s="25"/>
    </row>
    <row r="28" spans="1:25" ht="15.75" x14ac:dyDescent="0.25">
      <c r="G28">
        <f>G26+G27</f>
        <v>400.20551999999998</v>
      </c>
      <c r="U28" s="18"/>
      <c r="V28" s="27"/>
      <c r="W28" s="28">
        <v>0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2500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5000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39</v>
      </c>
      <c r="V35" s="31"/>
      <c r="W35" s="26">
        <v>400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2000000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1800000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1600000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1000000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4166.666666666667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2023-12-21T05:08:20Z</dcterms:modified>
</cp:coreProperties>
</file>