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Mourya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5" sheetId="38" r:id="rId5"/>
    <sheet name="Sheet1" sheetId="13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23" l="1"/>
  <c r="C28" i="23"/>
  <c r="K36" i="13" l="1"/>
  <c r="E23" i="38"/>
  <c r="C18" i="25" l="1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7" i="4"/>
  <c r="P19" i="4" l="1"/>
  <c r="Q19" i="4" s="1"/>
  <c r="P8" i="4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Q15" i="4"/>
  <c r="B15" i="4" s="1"/>
  <c r="C15" i="4" s="1"/>
  <c r="D15" i="4" s="1"/>
  <c r="J15" i="4"/>
  <c r="I15" i="4"/>
  <c r="E15" i="4"/>
  <c r="A15" i="4"/>
  <c r="Q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<sst xmlns="http://schemas.openxmlformats.org/spreadsheetml/2006/main" count="130" uniqueCount="100">
  <si>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</si>
  <si>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</si>
  <si>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</si>
  <si>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</si>
  <si>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</si>
  <si>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</si>
  <si>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</si>
  <si>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</si>
  <si>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</si>
  <si>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</si>
  <si>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</si>
  <si>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</si>
  <si>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</si>
  <si>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</si>
  <si>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</si>
  <si>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</si>
  <si>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</si>
  <si>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</si>
  <si>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</si>
  <si>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</si>
  <si>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</si>
  <si>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</si>
  <si>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</si>
  <si>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</si>
  <si>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</si>
  <si>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</si>
  <si>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</si>
  <si>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</si>
  <si>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</si>
  <si>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</si>
  <si>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</si>
  <si>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</si>
  <si>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</si>
  <si>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</si>
  <si>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</si>
  <si>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</si>
  <si>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</si>
  <si>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</si>
  <si>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</si>
  <si>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</si>
  <si>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</si>
  <si>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</si>
  <si>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</si>
  <si>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</si>
  <si>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</si>
  <si>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</si>
  <si>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</si>
  <si>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</si>
  <si>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</si>
  <si>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</si>
  <si>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</si>
  <si>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</si>
  <si>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</si>
  <si>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</si>
  <si>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</si>
  <si>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</si>
  <si>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</si>
  <si>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</si>
  <si>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</si>
  <si>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</si>
  <si>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</si>
  <si>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</si>
  <si>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</si>
  <si>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</si>
  <si>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</si>
  <si>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</si>
  <si>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</si>
  <si>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</si>
  <si>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</si>
  <si>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</si>
  <si>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</si>
  <si>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</si>
  <si>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</si>
  <si>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</si>
  <si>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</si>
  <si>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</si>
  <si>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</si>
  <si>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</si>
  <si>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</si>
  <si>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</si>
  <si>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</si>
  <si>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</si>
  <si>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</si>
  <si>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</si>
  <si>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</si>
  <si>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</si>
  <si>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</si>
  <si>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</si>
  <si>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</si>
  <si>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</si>
  <si>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</si>
  <si>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</si>
  <si>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</si>
  <si>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</si>
  <si>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</si>
  <si>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</si>
  <si>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</si>
  <si>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</si>
  <si>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BA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</si>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</sst>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47625</xdr:rowOff>
    </xdr:from>
    <xdr:to>
      <xdr:col>10</xdr:col>
      <xdr:colOff>476250</xdr:colOff>
      <xdr:row>20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7625"/>
          <a:ext cx="5734050" cy="3800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231498</xdr:colOff>
      <xdr:row>15</xdr:row>
      <xdr:rowOff>99805</xdr:rowOff>
    </xdr:from>
    <xdr:to>
      <xdr:col>16</xdr:col>
      <xdr:colOff>469623</xdr:colOff>
      <xdr:row>31</xdr:row>
      <xdr:rowOff>91108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1889" y="2957305"/>
          <a:ext cx="5754343" cy="3039303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32635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30600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30600</v>
      </c>
      <c r="D5" s="57" t="s">
        <v>61</v>
      </c>
      <c r="E5" s="58">
        <f>ROUND(C5/10.764,0)</f>
        <v>2843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8600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22000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22000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30600</v>
      </c>
      <c r="D10" s="57" t="s">
        <v>61</v>
      </c>
      <c r="E10" s="58">
        <f>ROUND(C10/10.764,0)</f>
        <v>2843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2018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5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55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415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1179845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830000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7" zoomScaleNormal="100" workbookViewId="0">
      <selection activeCell="F14" sqref="F14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4700</v>
      </c>
      <c r="D3" s="21" t="s">
        <v>99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2700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2700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4700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98</v>
      </c>
      <c r="B18" s="7"/>
      <c r="C18" s="76">
        <v>415</v>
      </c>
      <c r="D18" s="76"/>
      <c r="E18" s="77"/>
      <c r="F18" s="78"/>
      <c r="G18" s="78"/>
    </row>
    <row r="19" spans="1:8">
      <c r="A19" s="15"/>
      <c r="B19" s="6"/>
      <c r="C19" s="30">
        <f>C18*C16</f>
        <v>1950500</v>
      </c>
      <c r="D19" s="78" t="s">
        <v>68</v>
      </c>
      <c r="E19" s="30"/>
      <c r="F19" s="78"/>
      <c r="G19" s="118"/>
    </row>
    <row r="20" spans="1:8">
      <c r="A20" s="15"/>
      <c r="B20" s="61">
        <f>C20*80</f>
        <v>148238000</v>
      </c>
      <c r="C20" s="31">
        <f>C19*95%</f>
        <v>1852975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1560400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830000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4063.5416666666665</v>
      </c>
      <c r="D25" s="31"/>
    </row>
    <row r="26" spans="1:8">
      <c r="C26" s="31"/>
      <c r="D26" s="31"/>
    </row>
    <row r="27" spans="1:8">
      <c r="C27" s="31"/>
      <c r="D27" s="31"/>
    </row>
    <row r="28" spans="1:8">
      <c r="B28">
        <v>38.6</v>
      </c>
      <c r="C28" s="123">
        <f>B28*10.764</f>
        <v>415.49039999999997</v>
      </c>
      <c r="D28"/>
    </row>
    <row r="29" spans="1:8">
      <c r="C29" s="119">
        <f>C28/1.35</f>
        <v>307.77066666666661</v>
      </c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0" zoomScaleNormal="100" workbookViewId="0">
      <selection activeCell="I18" sqref="I1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0">O7/1.2</f>
        <v>0</v>
      </c>
      <c r="Q7" s="75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1">O8/1.2</f>
        <v>0</v>
      </c>
      <c r="Q8" s="75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2">O9/1.2</f>
        <v>0</v>
      </c>
      <c r="Q9" s="75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5">O11/1.2</f>
        <v>0</v>
      </c>
      <c r="Q11">
        <f t="shared" ref="Q11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538.19444444444446</v>
      </c>
      <c r="C12" s="4">
        <f t="shared" si="2"/>
        <v>645.83333333333337</v>
      </c>
      <c r="D12" s="4">
        <f t="shared" si="3"/>
        <v>775</v>
      </c>
      <c r="E12" s="5">
        <f t="shared" si="4"/>
        <v>3500000</v>
      </c>
      <c r="F12" s="4">
        <f t="shared" si="5"/>
        <v>6503</v>
      </c>
      <c r="G12" s="4">
        <f t="shared" si="6"/>
        <v>5419</v>
      </c>
      <c r="H12" s="4">
        <f t="shared" si="7"/>
        <v>4516</v>
      </c>
      <c r="I12" s="4">
        <f t="shared" si="8"/>
        <v>0</v>
      </c>
      <c r="J12" s="4">
        <f t="shared" si="9"/>
        <v>0</v>
      </c>
      <c r="O12">
        <v>775</v>
      </c>
      <c r="P12">
        <f t="shared" ref="P12" si="17">O12/1.2</f>
        <v>645.83333333333337</v>
      </c>
      <c r="Q12">
        <f t="shared" ref="Q12" si="18">P12/1.2</f>
        <v>538.19444444444446</v>
      </c>
      <c r="R12" s="2">
        <v>3500000</v>
      </c>
      <c r="S12" s="2"/>
      <c r="V12" s="71"/>
    </row>
    <row r="13" spans="1:35">
      <c r="A13" s="4">
        <f t="shared" si="0"/>
        <v>0</v>
      </c>
      <c r="B13" s="4">
        <f t="shared" si="1"/>
        <v>541.66666666666674</v>
      </c>
      <c r="C13" s="4">
        <f t="shared" si="2"/>
        <v>650.00000000000011</v>
      </c>
      <c r="D13" s="4">
        <f t="shared" si="3"/>
        <v>780.00000000000011</v>
      </c>
      <c r="E13" s="5">
        <f t="shared" si="4"/>
        <v>2392000</v>
      </c>
      <c r="F13" s="4">
        <f t="shared" si="5"/>
        <v>4416</v>
      </c>
      <c r="G13" s="4">
        <f t="shared" si="6"/>
        <v>3680</v>
      </c>
      <c r="H13" s="4">
        <f t="shared" si="7"/>
        <v>3067</v>
      </c>
      <c r="I13" s="4">
        <f t="shared" si="8"/>
        <v>0</v>
      </c>
      <c r="J13" s="4">
        <f t="shared" si="9"/>
        <v>0</v>
      </c>
      <c r="O13">
        <v>0</v>
      </c>
      <c r="P13">
        <v>650</v>
      </c>
      <c r="Q13">
        <f t="shared" ref="Q13" si="19">P13/1.2</f>
        <v>541.66666666666674</v>
      </c>
      <c r="R13" s="2">
        <v>2392000</v>
      </c>
      <c r="S13" s="2"/>
    </row>
    <row r="14" spans="1:35">
      <c r="A14" s="4">
        <f t="shared" si="0"/>
        <v>0</v>
      </c>
      <c r="B14" s="4">
        <f t="shared" si="1"/>
        <v>550</v>
      </c>
      <c r="C14" s="4">
        <f t="shared" si="2"/>
        <v>660</v>
      </c>
      <c r="D14" s="4">
        <f t="shared" si="3"/>
        <v>792</v>
      </c>
      <c r="E14" s="5">
        <f t="shared" si="4"/>
        <v>2650000</v>
      </c>
      <c r="F14" s="4">
        <f t="shared" si="5"/>
        <v>4818</v>
      </c>
      <c r="G14" s="4">
        <f t="shared" si="6"/>
        <v>4015</v>
      </c>
      <c r="H14" s="4">
        <f t="shared" si="7"/>
        <v>3346</v>
      </c>
      <c r="I14" s="4">
        <f t="shared" si="8"/>
        <v>0</v>
      </c>
      <c r="J14" s="4">
        <f t="shared" si="9"/>
        <v>0</v>
      </c>
      <c r="O14">
        <v>0</v>
      </c>
      <c r="P14">
        <v>660</v>
      </c>
      <c r="Q14">
        <f t="shared" ref="Q14:Q15" si="20">P14/1.2</f>
        <v>550</v>
      </c>
      <c r="R14" s="2">
        <v>2650000</v>
      </c>
      <c r="S14" s="2"/>
    </row>
    <row r="15" spans="1:35">
      <c r="A15" s="4">
        <f t="shared" si="0"/>
        <v>0</v>
      </c>
      <c r="B15" s="4">
        <f t="shared" si="1"/>
        <v>565</v>
      </c>
      <c r="C15" s="4">
        <f t="shared" si="2"/>
        <v>678</v>
      </c>
      <c r="D15" s="4">
        <f t="shared" si="3"/>
        <v>813.6</v>
      </c>
      <c r="E15" s="5">
        <f t="shared" si="4"/>
        <v>3600000</v>
      </c>
      <c r="F15" s="4">
        <f t="shared" si="5"/>
        <v>6372</v>
      </c>
      <c r="G15" s="4">
        <f t="shared" si="6"/>
        <v>5310</v>
      </c>
      <c r="H15" s="4">
        <f t="shared" si="7"/>
        <v>4425</v>
      </c>
      <c r="I15" s="4">
        <f t="shared" si="8"/>
        <v>0</v>
      </c>
      <c r="J15" s="4">
        <f t="shared" si="9"/>
        <v>0</v>
      </c>
      <c r="O15">
        <v>0</v>
      </c>
      <c r="P15">
        <v>678</v>
      </c>
      <c r="Q15">
        <f t="shared" si="20"/>
        <v>565</v>
      </c>
      <c r="R15" s="2">
        <v>3600000</v>
      </c>
      <c r="S15" s="2"/>
    </row>
    <row r="16" spans="1:35">
      <c r="A16" s="4">
        <f t="shared" ref="A16:A19" si="21">N16</f>
        <v>0</v>
      </c>
      <c r="B16" s="4">
        <f t="shared" ref="B16:B19" si="22">Q16</f>
        <v>0</v>
      </c>
      <c r="C16" s="4">
        <f t="shared" ref="C16:C19" si="23">B16*1.2</f>
        <v>0</v>
      </c>
      <c r="D16" s="4">
        <f t="shared" ref="D16:D19" si="24">C16*1.2</f>
        <v>0</v>
      </c>
      <c r="E16" s="5">
        <f t="shared" ref="E16:E19" si="25">R16</f>
        <v>0</v>
      </c>
      <c r="F16" s="4" t="e">
        <f t="shared" ref="F16:F19" si="26">ROUND((E16/B16),0)</f>
        <v>#DIV/0!</v>
      </c>
      <c r="G16" s="4" t="e">
        <f t="shared" ref="G16:G19" si="27">ROUND((E16/C16),0)</f>
        <v>#DIV/0!</v>
      </c>
      <c r="H16" s="4" t="e">
        <f t="shared" ref="H16:H19" si="28">ROUND((E16/D16),0)</f>
        <v>#DIV/0!</v>
      </c>
      <c r="I16" s="4">
        <f t="shared" ref="I16:J19" si="29">T16</f>
        <v>0</v>
      </c>
      <c r="J16" s="4">
        <f t="shared" si="29"/>
        <v>0</v>
      </c>
      <c r="O16">
        <v>0</v>
      </c>
      <c r="P16">
        <f t="shared" ref="P16:P17" si="30">O16/1.2</f>
        <v>0</v>
      </c>
      <c r="Q16">
        <f t="shared" ref="Q16:Q18" si="31">P16/1.2</f>
        <v>0</v>
      </c>
      <c r="R16" s="2">
        <v>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29"/>
        <v>0</v>
      </c>
      <c r="O17">
        <v>0</v>
      </c>
      <c r="P17">
        <f t="shared" si="30"/>
        <v>0</v>
      </c>
      <c r="Q17">
        <f t="shared" si="31"/>
        <v>0</v>
      </c>
      <c r="R17" s="2">
        <v>0</v>
      </c>
      <c r="S17" s="2"/>
    </row>
    <row r="18" spans="1:19">
      <c r="A18" s="4">
        <f t="shared" si="21"/>
        <v>0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>O18/1.2</f>
        <v>0</v>
      </c>
      <c r="Q18">
        <f t="shared" si="31"/>
        <v>0</v>
      </c>
      <c r="R18" s="2">
        <v>0</v>
      </c>
      <c r="S18" s="2"/>
    </row>
    <row r="19" spans="1:19">
      <c r="A19" s="4">
        <f t="shared" si="21"/>
        <v>0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 s="75">
        <v>0</v>
      </c>
      <c r="P19" s="75">
        <f>O19/1.2</f>
        <v>0</v>
      </c>
      <c r="Q19" s="75">
        <f t="shared" ref="Q19" si="32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2:E23"/>
  <sheetViews>
    <sheetView topLeftCell="A4" workbookViewId="0">
      <selection activeCell="G23" sqref="G23"/>
    </sheetView>
  </sheetViews>
  <sheetFormatPr defaultRowHeight="15"/>
  <sheetData>
    <row r="22" spans="5:5">
      <c r="E22">
        <v>1700000</v>
      </c>
    </row>
    <row r="23" spans="5:5">
      <c r="E23">
        <f>E22/400</f>
        <v>4250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33:L40"/>
  <sheetViews>
    <sheetView topLeftCell="H22" zoomScale="115" zoomScaleNormal="115" workbookViewId="0">
      <selection activeCell="L38" sqref="L38"/>
    </sheetView>
  </sheetViews>
  <sheetFormatPr defaultRowHeight="15"/>
  <sheetData>
    <row r="33" spans="11:12" ht="9" customHeight="1"/>
    <row r="34" spans="11:12" hidden="1"/>
    <row r="35" spans="11:12">
      <c r="K35">
        <v>1000000</v>
      </c>
    </row>
    <row r="36" spans="11:12">
      <c r="K36">
        <f>K35/237</f>
        <v>4219.4092827004215</v>
      </c>
    </row>
    <row r="40" spans="11:12">
      <c r="L40" s="7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Sheet5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2024-01-13T10:55:21Z</dcterms:modified>
</cp:coreProperties>
</file>