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  <sheet name="Sheet8" sheetId="41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38"/>
  <c r="I5"/>
  <c r="I6"/>
  <c r="I7"/>
  <c r="I8"/>
  <c r="I9"/>
  <c r="I10" l="1"/>
  <c r="C7" i="25"/>
  <c r="P10" i="4" l="1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C3" l="1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2" l="1"/>
  <c r="C13" s="1"/>
  <c r="C16" s="1"/>
  <c r="C19" s="1"/>
  <c r="C20" s="1"/>
  <c r="B20" s="1"/>
  <c r="C11"/>
  <c r="C21" l="1"/>
  <c r="E20"/>
  <c r="C25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<sst xmlns="http://schemas.openxmlformats.org/spreadsheetml/2006/main" count="139" uniqueCount="105">
  <si>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</si>
  <si>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</si>
  <si>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</si>
  <si>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</si>
  <si>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</si>
  <si>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</si>
  <si>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</si>
  <si>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</si>
  <si>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</si>
  <si>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</si>
  <si>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</si>
  <si>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</si>
  <si>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</si>
  <si>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</si>
  <si>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</si>
  <si>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</si>
  <si>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</si>
  <si>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</si>
  <si>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</si>
  <si>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</si>
  <si>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</si>
  <si>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</si>
  <si>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</si>
  <si>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</si>
  <si>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</si>
  <si>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</si>
  <si>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</si>
  <si>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</si>
  <si>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</si>
  <si>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</si>
  <si>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</si>
  <si>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</si>
  <si>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</si>
  <si>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</si>
  <si>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</si>
  <si>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</si>
  <si>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</si>
  <si>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</si>
  <si>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</si>
  <si>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</si>
  <si>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</si>
  <si>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</si>
  <si>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</si>
  <si>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</si>
  <si>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</si>
  <si>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</si>
  <si>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</si>
  <si>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</si>
  <si>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</si>
  <si>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</si>
  <si>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</si>
  <si>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</si>
  <si>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</si>
  <si>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</si>
  <si>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</si>
  <si>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</si>
  <si>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</si>
  <si>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</si>
  <si>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</si>
  <si>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</si>
  <si>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</si>
  <si>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</si>
  <si>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</si>
  <si>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</si>
  <si>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</si>
  <si>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</si>
  <si>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</si>
  <si>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</si>
  <si>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</si>
  <si>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</si>
  <si>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</si>
  <si>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</si>
  <si>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</si>
  <si>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</si>
  <si>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</si>
  <si>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</si>
  <si>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</si>
  <si>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</si>
  <si>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</si>
  <si>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</si>
  <si>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</si>
  <si>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</si>
  <si>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</si>
  <si>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</si>
  <si>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</si>
  <si>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</si>
  <si>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</si>
  <si>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</si>
  <si>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</si>
  <si>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</si>
  <si>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</si>
  <si>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</si>
  <si>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</si>
  <si>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</si>
  <si>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</si>
  <si>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</si>
  <si>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</si>
  <si>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</si>
  <si>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Hall</t>
  </si>
  <si>
    <t>bed</t>
  </si>
  <si>
    <t>Passage</t>
  </si>
  <si>
    <t>rate on BA</t>
  </si>
  <si>
    <t>Kitcehen</t>
  </si>
  <si>
    <t>Bath</t>
  </si>
  <si>
    <t>Toilet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</si>
</sst>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9" sqref="B9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33170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0.09</v>
      </c>
      <c r="D8" s="98">
        <f>1-C8</f>
        <v>0.91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30185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31385</v>
      </c>
      <c r="D10" s="56" t="s">
        <v>61</v>
      </c>
      <c r="E10" s="57">
        <f>ROUND(C10/10.764,0)</f>
        <v>2916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9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51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580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1691280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F3:I14"/>
  <sheetViews>
    <sheetView workbookViewId="0">
      <selection activeCell="D26" sqref="D26"/>
    </sheetView>
  </sheetViews>
  <sheetFormatPr defaultRowHeight="15"/>
  <sheetData>
    <row r="3" spans="6:9">
      <c r="F3" s="71"/>
    </row>
    <row r="4" spans="6:9">
      <c r="F4" s="71"/>
      <c r="I4" s="71"/>
    </row>
    <row r="5" spans="6:9">
      <c r="F5" s="71"/>
      <c r="I5" s="71"/>
    </row>
    <row r="6" spans="6:9">
      <c r="F6" s="71"/>
      <c r="I6" s="71"/>
    </row>
    <row r="7" spans="6:9">
      <c r="F7" s="71"/>
      <c r="I7" s="71"/>
    </row>
    <row r="8" spans="6:9">
      <c r="F8" s="71"/>
      <c r="I8" s="71"/>
    </row>
    <row r="9" spans="6:9">
      <c r="F9" s="71"/>
      <c r="I9" s="71"/>
    </row>
    <row r="10" spans="6:9">
      <c r="F10" s="71"/>
      <c r="I10" s="71"/>
    </row>
    <row r="13" spans="6:9">
      <c r="F13" s="71"/>
      <c r="I13" s="71"/>
    </row>
    <row r="14" spans="6:9">
      <c r="I14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8" sqref="C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3800</v>
      </c>
      <c r="D3" s="20" t="s">
        <v>101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9</v>
      </c>
      <c r="D7" s="24"/>
      <c r="F7" s="74"/>
      <c r="G7" s="74"/>
    </row>
    <row r="8" spans="1:9">
      <c r="A8" s="15" t="s">
        <v>18</v>
      </c>
      <c r="B8" s="23"/>
      <c r="C8" s="24">
        <f>C9-C7</f>
        <v>51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13.5</v>
      </c>
      <c r="D10" s="24"/>
      <c r="F10" s="74"/>
      <c r="G10" s="74"/>
    </row>
    <row r="11" spans="1:9">
      <c r="A11" s="15"/>
      <c r="B11" s="25"/>
      <c r="C11" s="26">
        <f>C10%</f>
        <v>0.13500000000000001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270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1730</v>
      </c>
      <c r="D13" s="22"/>
      <c r="F13" s="74"/>
      <c r="G13" s="74"/>
    </row>
    <row r="14" spans="1:9">
      <c r="A14" s="15" t="s">
        <v>15</v>
      </c>
      <c r="B14" s="18"/>
      <c r="C14" s="19">
        <f>C5</f>
        <v>1800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3530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580</v>
      </c>
      <c r="D18" s="72"/>
      <c r="E18" s="73"/>
      <c r="F18" s="74"/>
      <c r="G18" s="74"/>
    </row>
    <row r="19" spans="1:7">
      <c r="A19" s="15"/>
      <c r="B19" s="6"/>
      <c r="C19" s="29">
        <f>C18*C16</f>
        <v>2047400</v>
      </c>
      <c r="D19" s="74" t="s">
        <v>68</v>
      </c>
      <c r="E19" s="29"/>
      <c r="F19" s="74" t="s">
        <v>68</v>
      </c>
      <c r="G19" s="74"/>
    </row>
    <row r="20" spans="1:7">
      <c r="A20" s="15"/>
      <c r="B20">
        <f>C20*80%</f>
        <v>1556024</v>
      </c>
      <c r="C20" s="30">
        <f>C19*95%</f>
        <v>1945030</v>
      </c>
      <c r="D20" s="74" t="s">
        <v>24</v>
      </c>
      <c r="E20" s="30">
        <f>C20*90%</f>
        <v>1750527</v>
      </c>
      <c r="F20" s="74" t="s">
        <v>24</v>
      </c>
      <c r="G20" s="74"/>
    </row>
    <row r="21" spans="1:7">
      <c r="A21" s="15"/>
      <c r="C21" s="30">
        <f>C19*80%</f>
        <v>1637920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1160000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4265.416666666667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topLeftCell="A16"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15" zoomScaleNormal="115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4:I23"/>
  <sheetViews>
    <sheetView topLeftCell="A2" workbookViewId="0">
      <selection activeCell="G8" sqref="G8"/>
    </sheetView>
  </sheetViews>
  <sheetFormatPr defaultRowHeight="15"/>
  <sheetData>
    <row r="4" spans="6:9">
      <c r="F4" s="71" t="s">
        <v>98</v>
      </c>
      <c r="G4">
        <v>13.2</v>
      </c>
      <c r="H4">
        <v>10.1</v>
      </c>
      <c r="I4">
        <f>G4*H4</f>
        <v>133.32</v>
      </c>
    </row>
    <row r="5" spans="6:9">
      <c r="F5" s="71" t="s">
        <v>99</v>
      </c>
      <c r="G5">
        <v>10</v>
      </c>
      <c r="H5">
        <v>10.9</v>
      </c>
      <c r="I5" s="71">
        <f t="shared" ref="I5:I15" si="0">G5*H5</f>
        <v>109</v>
      </c>
    </row>
    <row r="6" spans="6:9">
      <c r="F6" s="71" t="s">
        <v>102</v>
      </c>
      <c r="G6">
        <v>11</v>
      </c>
      <c r="H6">
        <v>10.6</v>
      </c>
      <c r="I6" s="71">
        <f t="shared" si="0"/>
        <v>116.6</v>
      </c>
    </row>
    <row r="7" spans="6:9">
      <c r="F7" s="71" t="s">
        <v>103</v>
      </c>
      <c r="G7">
        <v>6.2</v>
      </c>
      <c r="H7">
        <v>8.4</v>
      </c>
      <c r="I7" s="71">
        <f t="shared" si="0"/>
        <v>52.080000000000005</v>
      </c>
    </row>
    <row r="8" spans="6:9">
      <c r="F8" s="71" t="s">
        <v>104</v>
      </c>
      <c r="G8">
        <v>6</v>
      </c>
      <c r="H8">
        <v>3</v>
      </c>
      <c r="I8" s="71">
        <f t="shared" si="0"/>
        <v>18</v>
      </c>
    </row>
    <row r="9" spans="6:9">
      <c r="F9" s="71" t="s">
        <v>100</v>
      </c>
      <c r="G9">
        <v>4</v>
      </c>
      <c r="H9">
        <v>4</v>
      </c>
      <c r="I9" s="71">
        <f t="shared" si="0"/>
        <v>16</v>
      </c>
    </row>
    <row r="10" spans="6:9">
      <c r="F10" s="71"/>
      <c r="I10" s="71">
        <f>SUM(I4:I9)</f>
        <v>444.99999999999994</v>
      </c>
    </row>
    <row r="11" spans="6:9">
      <c r="F11" s="71"/>
      <c r="I11" s="71"/>
    </row>
    <row r="12" spans="6:9">
      <c r="F12" s="71"/>
      <c r="I12" s="71"/>
    </row>
    <row r="13" spans="6:9">
      <c r="F13" s="71"/>
      <c r="I13" s="71"/>
    </row>
    <row r="14" spans="6:9">
      <c r="F14" s="71"/>
      <c r="I14" s="71"/>
    </row>
    <row r="15" spans="6:9">
      <c r="F15" s="71"/>
    </row>
    <row r="16" spans="6:9">
      <c r="F16" s="71"/>
      <c r="I16" s="115"/>
    </row>
    <row r="17" spans="6:9">
      <c r="F17" s="71"/>
    </row>
    <row r="18" spans="6:9">
      <c r="F18" s="71"/>
      <c r="I18" s="71"/>
    </row>
    <row r="19" spans="6:9">
      <c r="F19" s="71"/>
      <c r="I19" s="71"/>
    </row>
    <row r="20" spans="6:9">
      <c r="F20" s="71"/>
      <c r="I20" s="71"/>
    </row>
    <row r="21" spans="6:9">
      <c r="I21" s="115"/>
    </row>
    <row r="23" spans="6:9">
      <c r="I23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  <vt:lpstr>Sheet8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2023-12-17T10:31:15Z</dcterms:modified>
</cp:coreProperties>
</file>