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Ghatkopar\Sunil Raorane\"/>
    </mc:Choice>
  </mc:AlternateContent>
  <xr:revisionPtr revIDLastSave="0" documentId="13_ncr:1_{ECAE810B-37E9-4BFF-B30A-ECA3704E69B7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3" i="4" s="1"/>
  <c r="Q4" i="4"/>
  <c r="Q3" i="4"/>
  <c r="Q2" i="4"/>
  <c r="I28" i="4"/>
  <c r="C5" i="25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<sst xmlns="http://schemas.openxmlformats.org/spreadsheetml/2006/main" count="131" uniqueCount="89">
  <si>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</si>
  <si>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</si>
  <si>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</si>
  <si>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</si>
  <si>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</si>
  <si>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</si>
  <si>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</si>
  <si>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</si>
  <si>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</si>
  <si>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</si>
  <si>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</si>
  <si>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</si>
  <si>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</si>
  <si>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</si>
  <si>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</si>
  <si>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</si>
  <si>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</si>
  <si>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</si>
  <si>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</si>
  <si>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</si>
  <si>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</si>
  <si>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</si>
  <si>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</si>
  <si>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</si>
  <si>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</si>
  <si>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</si>
  <si>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</si>
  <si>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</si>
  <si>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</si>
  <si>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</si>
  <si>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</si>
  <si>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</si>
  <si>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</si>
  <si>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</si>
  <si>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</si>
  <si>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</si>
  <si>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</si>
  <si>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</si>
  <si>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</si>
  <si>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</si>
  <si>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</si>
  <si>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</si>
  <si>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</si>
  <si>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</si>
  <si>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</si>
  <si>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</si>
  <si>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</si>
  <si>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</si>
  <si>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</si>
  <si>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</si>
  <si>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</si>
  <si>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</si>
  <si>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</si>
  <si>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</si>
  <si>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</si>
  <si>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</si>
  <si>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</si>
  <si>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</si>
  <si>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</si>
  <si>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</si>
  <si>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</si>
  <si>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</si>
  <si>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</si>
  <si>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</si>
  <si>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</si>
  <si>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</si>
  <si>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</si>
  <si>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</si>
  <si>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</si>
  <si>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</si>
  <si>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</si>
  <si>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</si>
  <si>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</si>
  <si>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</si>
  <si>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</si>
  <si>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</si>
  <si>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</si>
  <si>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</si>
  <si>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</si>
  <si>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</si>
  <si>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</si>
  <si>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</si>
  <si>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</si>
  <si>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07.12.2023</t>
  </si>
  <si>
    <t>RERA CA</t>
  </si>
  <si>
    <t>IGR-02.11.23</t>
  </si>
  <si>
    <t>IGR-06.10.23</t>
  </si>
  <si>
    <t>IGR-30.10.23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</si>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</sst>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450205</xdr:colOff>
      <xdr:row>38</xdr:row>
      <xdr:rowOff>20026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DD0671-DA5A-5359-3BC1-13A272BB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28605" cy="6992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431152</xdr:colOff>
      <xdr:row>34</xdr:row>
      <xdr:rowOff>181904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1F743-51FD-B433-3F73-B18F9061F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9552" cy="6658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421626</xdr:colOff>
      <xdr:row>35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E7379-09EB-83D1-3D8B-B6FD4C4F3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0026" cy="67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440679</xdr:colOff>
      <xdr:row>37</xdr:row>
      <xdr:rowOff>143806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CA74E-0815-F7EE-89EE-41213BD62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19079" cy="6668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230589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F8B52-86CE-331C-6502-677E5120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51389" cy="7964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40147</xdr:colOff>
      <xdr:row>43</xdr:row>
      <xdr:rowOff>77354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22DBA-28AC-064F-DC9E-9D141A6DA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70547" cy="826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N19" sqref="N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2023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24100</v>
      </c>
      <c r="D3" s="24" t="s">
        <v>75</v>
      </c>
      <c r="E3" s="6" t="s">
        <v>88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21400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21400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24100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208</v>
      </c>
      <c r="D18" s="26"/>
      <c r="F18" s="19"/>
    </row>
    <row r="19" spans="1:6" x14ac:dyDescent="0.25">
      <c r="A19" s="16" t="s">
        <v>73</v>
      </c>
      <c r="B19" s="6"/>
      <c r="C19" s="32">
        <f>C18*C16</f>
        <v>5012800</v>
      </c>
      <c r="D19" s="33"/>
      <c r="E19" s="70"/>
      <c r="F19" s="34"/>
    </row>
    <row r="20" spans="1:6" x14ac:dyDescent="0.25">
      <c r="A20" s="16" t="s">
        <v>24</v>
      </c>
      <c r="C20" s="35">
        <f>C19*90%</f>
        <v>4511520</v>
      </c>
      <c r="D20" s="32"/>
      <c r="F20" s="19"/>
    </row>
    <row r="21" spans="1:6" x14ac:dyDescent="0.25">
      <c r="A21" s="16" t="s">
        <v>25</v>
      </c>
      <c r="C21" s="35">
        <f>C19*80%</f>
        <v>4010240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561600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10443.333333333334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H31" sqref="H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258.01307999999995</v>
      </c>
      <c r="C2" s="4">
        <f t="shared" ref="C2:C16" si="1">B2*1.2</f>
        <v>309.6156959999999</v>
      </c>
      <c r="D2" s="4">
        <f t="shared" ref="D2:D16" si="2">C2*1.2</f>
        <v>371.53883519999988</v>
      </c>
      <c r="E2" s="5">
        <f t="shared" ref="E2:E16" si="3">R2</f>
        <v>6179100</v>
      </c>
      <c r="F2" s="77">
        <f t="shared" ref="F2:F15" si="4">ROUND((E2/B2),0)</f>
        <v>23949</v>
      </c>
      <c r="G2" s="77">
        <f t="shared" ref="G2:G15" si="5">ROUND((E2/C2),0)</f>
        <v>19957</v>
      </c>
      <c r="H2" s="77">
        <f t="shared" ref="H2:H15" si="6">ROUND((E2/D2),0)</f>
        <v>16631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f>23.97*10.764</f>
        <v>258.01307999999995</v>
      </c>
      <c r="R2" s="78">
        <v>6179100</v>
      </c>
      <c r="S2" s="78" t="s">
        <v>85</v>
      </c>
    </row>
    <row r="3" spans="1:19" x14ac:dyDescent="0.25">
      <c r="A3" s="4">
        <v>2</v>
      </c>
      <c r="B3" s="4">
        <f t="shared" si="0"/>
        <v>258.01307999999995</v>
      </c>
      <c r="C3" s="4">
        <f t="shared" si="1"/>
        <v>309.6156959999999</v>
      </c>
      <c r="D3" s="4">
        <f t="shared" si="2"/>
        <v>371.53883519999988</v>
      </c>
      <c r="E3" s="5">
        <f t="shared" si="3"/>
        <v>6321000</v>
      </c>
      <c r="F3" s="77">
        <f t="shared" si="4"/>
        <v>24499</v>
      </c>
      <c r="G3" s="77">
        <f t="shared" si="5"/>
        <v>20416</v>
      </c>
      <c r="H3" s="77">
        <f t="shared" si="6"/>
        <v>17013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f>23.97*10.764</f>
        <v>258.01307999999995</v>
      </c>
      <c r="R3" s="78">
        <v>6321000</v>
      </c>
      <c r="S3" s="78" t="s">
        <v>85</v>
      </c>
    </row>
    <row r="4" spans="1:19" x14ac:dyDescent="0.25">
      <c r="A4" s="4">
        <v>3</v>
      </c>
      <c r="B4" s="4">
        <f t="shared" si="0"/>
        <v>240.03719999999998</v>
      </c>
      <c r="C4" s="4">
        <f t="shared" si="1"/>
        <v>288.04463999999996</v>
      </c>
      <c r="D4" s="4">
        <f t="shared" si="2"/>
        <v>345.65356799999995</v>
      </c>
      <c r="E4" s="5">
        <f t="shared" si="3"/>
        <v>4896000</v>
      </c>
      <c r="F4" s="4">
        <f t="shared" si="4"/>
        <v>20397</v>
      </c>
      <c r="G4" s="4">
        <f t="shared" si="5"/>
        <v>16997</v>
      </c>
      <c r="H4" s="4">
        <f t="shared" si="6"/>
        <v>14164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22.3*10.764</f>
        <v>240.03719999999998</v>
      </c>
      <c r="R4" s="2">
        <v>4896000</v>
      </c>
      <c r="S4" s="2" t="s">
        <v>86</v>
      </c>
    </row>
    <row r="5" spans="1:19" x14ac:dyDescent="0.25">
      <c r="A5" s="4">
        <v>4</v>
      </c>
      <c r="B5" s="4">
        <f t="shared" si="0"/>
        <v>208</v>
      </c>
      <c r="C5" s="4">
        <f t="shared" si="1"/>
        <v>249.6</v>
      </c>
      <c r="D5" s="4">
        <f t="shared" si="2"/>
        <v>299.52</v>
      </c>
      <c r="E5" s="5">
        <f t="shared" si="3"/>
        <v>4467008</v>
      </c>
      <c r="F5" s="4">
        <f t="shared" si="4"/>
        <v>21476</v>
      </c>
      <c r="G5" s="4">
        <f t="shared" si="5"/>
        <v>17897</v>
      </c>
      <c r="H5" s="4">
        <f t="shared" si="6"/>
        <v>14914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208</v>
      </c>
      <c r="R5" s="2">
        <v>4467008</v>
      </c>
      <c r="S5" s="2" t="s">
        <v>87</v>
      </c>
    </row>
    <row r="6" spans="1:19" x14ac:dyDescent="0.25">
      <c r="A6" s="4">
        <v>5</v>
      </c>
      <c r="B6" s="4">
        <f t="shared" si="0"/>
        <v>240</v>
      </c>
      <c r="C6" s="4">
        <f t="shared" si="1"/>
        <v>288</v>
      </c>
      <c r="D6" s="4">
        <f t="shared" si="2"/>
        <v>345.59999999999997</v>
      </c>
      <c r="E6" s="5">
        <f t="shared" si="3"/>
        <v>6000000</v>
      </c>
      <c r="F6" s="77">
        <f t="shared" si="4"/>
        <v>25000</v>
      </c>
      <c r="G6" s="77">
        <f t="shared" si="5"/>
        <v>20833</v>
      </c>
      <c r="H6" s="77">
        <f t="shared" si="6"/>
        <v>17361</v>
      </c>
      <c r="I6" s="77">
        <f t="shared" si="7"/>
        <v>0</v>
      </c>
      <c r="J6" s="77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240</v>
      </c>
      <c r="R6" s="78">
        <v>6000000</v>
      </c>
      <c r="S6" s="2"/>
    </row>
    <row r="7" spans="1:19" x14ac:dyDescent="0.25">
      <c r="A7" s="4">
        <v>6</v>
      </c>
      <c r="B7" s="4">
        <f t="shared" si="0"/>
        <v>240</v>
      </c>
      <c r="C7" s="4">
        <f t="shared" si="1"/>
        <v>288</v>
      </c>
      <c r="D7" s="4">
        <f t="shared" si="2"/>
        <v>345.59999999999997</v>
      </c>
      <c r="E7" s="5">
        <f t="shared" si="3"/>
        <v>5650000</v>
      </c>
      <c r="F7" s="77">
        <f t="shared" si="4"/>
        <v>23542</v>
      </c>
      <c r="G7" s="77">
        <f t="shared" si="5"/>
        <v>19618</v>
      </c>
      <c r="H7" s="77">
        <f t="shared" si="6"/>
        <v>16348</v>
      </c>
      <c r="I7" s="77">
        <f t="shared" si="7"/>
        <v>0</v>
      </c>
      <c r="J7" s="77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240</v>
      </c>
      <c r="R7" s="78">
        <v>5650000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ref="Q8:Q10" si="10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83</v>
      </c>
      <c r="F28" s="57" t="s">
        <v>84</v>
      </c>
      <c r="G28" s="57">
        <v>208</v>
      </c>
      <c r="I28" s="10">
        <f>D29/G28</f>
        <v>21542.298076923078</v>
      </c>
    </row>
    <row r="29" spans="1:19" s="10" customFormat="1" x14ac:dyDescent="0.25">
      <c r="C29" s="72" t="s">
        <v>1</v>
      </c>
      <c r="D29" s="72">
        <v>4480798</v>
      </c>
      <c r="F29" s="57" t="s">
        <v>71</v>
      </c>
      <c r="G29" s="57">
        <v>229</v>
      </c>
      <c r="H29" s="10">
        <f>G29/G28</f>
        <v>1.1009615384615385</v>
      </c>
    </row>
    <row r="30" spans="1:19" s="10" customFormat="1" x14ac:dyDescent="0.25">
      <c r="F30" s="57" t="s">
        <v>72</v>
      </c>
      <c r="G30" s="57">
        <v>24100</v>
      </c>
    </row>
    <row r="31" spans="1:19" s="10" customFormat="1" x14ac:dyDescent="0.25">
      <c r="C31" s="75"/>
      <c r="D31" s="75"/>
      <c r="F31" s="75" t="s">
        <v>73</v>
      </c>
      <c r="G31" s="75">
        <f>G28*G30</f>
        <v>5012800</v>
      </c>
      <c r="H31" s="10">
        <f>G31/D29</f>
        <v>1.1187292977724057</v>
      </c>
    </row>
    <row r="32" spans="1:19" s="10" customFormat="1" x14ac:dyDescent="0.25">
      <c r="C32" s="75"/>
      <c r="D32" s="75"/>
      <c r="F32" s="75" t="s">
        <v>24</v>
      </c>
      <c r="G32" s="75">
        <f>G31*90%</f>
        <v>4511520</v>
      </c>
    </row>
    <row r="33" spans="3:7" s="10" customFormat="1" x14ac:dyDescent="0.25">
      <c r="C33" s="75"/>
      <c r="D33" s="75"/>
      <c r="F33" s="75" t="s">
        <v>25</v>
      </c>
      <c r="G33" s="75">
        <f>G31*80%</f>
        <v>4010240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2023-12-19T05:29:28Z</dcterms:modified>
</cp:coreProperties>
</file>