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Vilas Bajrang Khot\"/>
    </mc:Choice>
  </mc:AlternateContent>
  <xr:revisionPtr revIDLastSave="0" documentId="13_ncr:1_{E06600BB-39AB-46D3-84ED-07A62E7A9FC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32" i="4" l="1"/>
  <c r="R32" i="4"/>
  <c r="R27" i="4"/>
  <c r="R28" i="4"/>
  <c r="R30" i="4" s="1"/>
  <c r="R29" i="4"/>
  <c r="R26" i="4"/>
  <c r="R25" i="4"/>
  <c r="R24" i="4"/>
  <c r="R23" i="4"/>
  <c r="R22" i="4"/>
  <c r="R21" i="4"/>
  <c r="R20" i="4"/>
  <c r="I21" i="4"/>
  <c r="I31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Q6" i="4"/>
  <c r="P6" i="4"/>
  <c r="P5" i="4"/>
  <c r="Q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<sst xmlns="http://schemas.openxmlformats.org/spreadsheetml/2006/main" count="32" uniqueCount="28">
  <si>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</si>
  <si>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</si>
  <si>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</si>
  <si>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</si>
  <si>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</si>
  <si>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</si>
  <si>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</si>
  <si>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</si>
  <si>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</si>
  <si>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</si>
  <si>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</si>
  <si>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</si>
  <si>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</si>
  <si>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102, 1st floor, bldg. No. A-1, cosmos spring chsl, ghodbunder road, thane west</t>
  </si>
  <si>
    <t>bua</t>
  </si>
  <si>
    <t>agreement  - 08.12.23</t>
  </si>
  <si>
    <t>av</t>
  </si>
  <si>
    <t>sd</t>
  </si>
  <si>
    <t>rd</t>
  </si>
  <si>
    <t>bv</t>
  </si>
  <si>
    <t>mv</t>
  </si>
  <si>
    <t>rate</t>
  </si>
  <si>
    <t>fmv</t>
  </si>
  <si>
    <t>14000 to15000 on ca</t>
  </si>
  <si>
    <t>mca</t>
  </si>
  <si>
    <t>cosmos spring</t>
  </si>
  <si>
    <t>hiramanik</t>
  </si>
  <si>
    <t>oc - 2010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</si>
</sst>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164160</xdr:colOff>
      <xdr:row>44</xdr:row>
      <xdr:rowOff>134475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DE2BAB-FDE1-4361-B891-05F5CFC33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013760" cy="8059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21</xdr:col>
      <xdr:colOff>335123</xdr:colOff>
      <xdr:row>53</xdr:row>
      <xdr:rowOff>67934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D4ECC1-AA06-4606-96EB-C43A7BC44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2527123" cy="90214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25</xdr:col>
      <xdr:colOff>564181</xdr:colOff>
      <xdr:row>41</xdr:row>
      <xdr:rowOff>20116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FFD6B9-7475-40B1-8B67-356C49561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5804181" cy="76401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12FB7B-19DB-4D24-94BD-BF58CFB8D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7"/>
  <sheetViews>
    <sheetView tabSelected="1" zoomScaleNormal="100" workbookViewId="0">
      <selection activeCell="D17" sqref="D1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400</v>
      </c>
      <c r="C2" s="4">
        <f>B2*1.2</f>
        <v>480</v>
      </c>
      <c r="D2" s="4">
        <f t="shared" ref="D2:D13" si="2">C2*1.2</f>
        <v>576</v>
      </c>
      <c r="E2" s="5">
        <f t="shared" ref="E2:E13" si="3">R2</f>
        <v>5600000</v>
      </c>
      <c r="F2" s="10">
        <f t="shared" ref="F2:F13" si="4">ROUND((E2/B2),0)</f>
        <v>14000</v>
      </c>
      <c r="G2" s="14">
        <f t="shared" ref="G2:G13" si="5">ROUND((E2/C2),0)</f>
        <v>11667</v>
      </c>
      <c r="H2" s="10">
        <f t="shared" ref="H2:H13" si="6">ROUND((E2/D2),0)</f>
        <v>9722</v>
      </c>
      <c r="I2" s="4" t="e">
        <f>#REF!</f>
        <v>#REF!</v>
      </c>
      <c r="J2" s="4" t="str">
        <f t="shared" ref="J2:J13" si="7">S2</f>
        <v>hiramanik</v>
      </c>
      <c r="O2">
        <v>0</v>
      </c>
      <c r="P2">
        <f t="shared" ref="P2:P12" si="8">O2/1.2</f>
        <v>0</v>
      </c>
      <c r="Q2">
        <v>400</v>
      </c>
      <c r="R2" s="2">
        <v>5600000</v>
      </c>
      <c r="S2" s="8" t="s">
        <v>26</v>
      </c>
      <c r="T2" s="8"/>
    </row>
    <row r="3" spans="1:20" x14ac:dyDescent="0.25">
      <c r="A3" s="4">
        <f t="shared" si="0"/>
        <v>0</v>
      </c>
      <c r="B3" s="4">
        <f t="shared" si="1"/>
        <v>430</v>
      </c>
      <c r="C3" s="4">
        <f t="shared" ref="C3:C15" si="9">B3*1.2</f>
        <v>516</v>
      </c>
      <c r="D3" s="4">
        <f t="shared" si="2"/>
        <v>619.19999999999993</v>
      </c>
      <c r="E3" s="5">
        <f t="shared" si="3"/>
        <v>5460000</v>
      </c>
      <c r="F3" s="10">
        <f t="shared" si="4"/>
        <v>12698</v>
      </c>
      <c r="G3" s="14">
        <f t="shared" si="5"/>
        <v>10581</v>
      </c>
      <c r="H3" s="10">
        <f t="shared" si="6"/>
        <v>8818</v>
      </c>
      <c r="I3" s="4" t="e">
        <f>#REF!</f>
        <v>#REF!</v>
      </c>
      <c r="J3" s="4" t="str">
        <f t="shared" si="7"/>
        <v>cosmos spring</v>
      </c>
      <c r="O3">
        <v>0</v>
      </c>
      <c r="P3">
        <f t="shared" si="8"/>
        <v>0</v>
      </c>
      <c r="Q3">
        <v>430</v>
      </c>
      <c r="R3" s="2">
        <v>5460000</v>
      </c>
      <c r="S3" s="8" t="s">
        <v>25</v>
      </c>
      <c r="T3" s="8"/>
    </row>
    <row r="4" spans="1:20" x14ac:dyDescent="0.25">
      <c r="A4" s="4">
        <f t="shared" si="0"/>
        <v>0</v>
      </c>
      <c r="B4" s="4">
        <f t="shared" si="1"/>
        <v>458.33333333333337</v>
      </c>
      <c r="C4" s="4">
        <f t="shared" si="9"/>
        <v>550</v>
      </c>
      <c r="D4" s="4">
        <f t="shared" si="2"/>
        <v>660</v>
      </c>
      <c r="E4" s="5">
        <f t="shared" si="3"/>
        <v>5600000</v>
      </c>
      <c r="F4" s="10">
        <f t="shared" si="4"/>
        <v>12218</v>
      </c>
      <c r="G4" s="14">
        <f t="shared" si="5"/>
        <v>10182</v>
      </c>
      <c r="H4" s="10">
        <f t="shared" si="6"/>
        <v>8485</v>
      </c>
      <c r="I4" s="4" t="e">
        <f>#REF!</f>
        <v>#REF!</v>
      </c>
      <c r="J4" s="4" t="str">
        <f t="shared" si="7"/>
        <v>cosmos spring</v>
      </c>
      <c r="O4">
        <v>0</v>
      </c>
      <c r="P4">
        <v>550</v>
      </c>
      <c r="Q4">
        <f t="shared" ref="Q2:Q12" si="10">P4/1.2</f>
        <v>458.33333333333337</v>
      </c>
      <c r="R4" s="2">
        <v>5600000</v>
      </c>
      <c r="S4" s="8" t="s">
        <v>25</v>
      </c>
      <c r="T4" s="8"/>
    </row>
    <row r="5" spans="1:20" x14ac:dyDescent="0.25">
      <c r="A5" s="4">
        <f t="shared" si="0"/>
        <v>0</v>
      </c>
      <c r="B5" s="4">
        <f t="shared" si="1"/>
        <v>661</v>
      </c>
      <c r="C5" s="4">
        <f t="shared" si="9"/>
        <v>793.19999999999993</v>
      </c>
      <c r="D5" s="4">
        <f t="shared" si="2"/>
        <v>951.83999999999992</v>
      </c>
      <c r="E5" s="5">
        <f t="shared" si="3"/>
        <v>6800000</v>
      </c>
      <c r="F5" s="14">
        <f t="shared" si="4"/>
        <v>10287</v>
      </c>
      <c r="G5" s="14">
        <f t="shared" si="5"/>
        <v>8573</v>
      </c>
      <c r="H5" s="10">
        <f t="shared" si="6"/>
        <v>7144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661</v>
      </c>
      <c r="R5" s="2">
        <v>6800000</v>
      </c>
      <c r="S5" s="8"/>
      <c r="T5" s="8"/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4" t="e">
        <f t="shared" si="4"/>
        <v>#DIV/0!</v>
      </c>
      <c r="G6" s="14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10"/>
        <v>0</v>
      </c>
      <c r="R6" s="2">
        <v>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4" t="e">
        <f t="shared" si="4"/>
        <v>#DIV/0!</v>
      </c>
      <c r="G8" s="14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4" t="e">
        <f t="shared" si="4"/>
        <v>#DIV/0!</v>
      </c>
      <c r="G11" s="14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9" spans="7:24" x14ac:dyDescent="0.25">
      <c r="H19" t="s">
        <v>14</v>
      </c>
      <c r="I19">
        <v>478</v>
      </c>
      <c r="P19" t="s">
        <v>24</v>
      </c>
    </row>
    <row r="20" spans="7:24" x14ac:dyDescent="0.25">
      <c r="H20" t="s">
        <v>21</v>
      </c>
      <c r="I20">
        <v>9600</v>
      </c>
      <c r="P20">
        <v>13.99</v>
      </c>
      <c r="Q20">
        <v>9.92</v>
      </c>
      <c r="R20">
        <f>Q20*P20</f>
        <v>138.7808</v>
      </c>
    </row>
    <row r="21" spans="7:24" x14ac:dyDescent="0.25">
      <c r="H21" t="s">
        <v>22</v>
      </c>
      <c r="I21">
        <f>I20*I19</f>
        <v>4588800</v>
      </c>
      <c r="P21">
        <v>8.67</v>
      </c>
      <c r="Q21">
        <v>9.01</v>
      </c>
      <c r="R21">
        <f t="shared" ref="R21:R29" si="21">Q21*P21</f>
        <v>78.116699999999994</v>
      </c>
    </row>
    <row r="22" spans="7:24" x14ac:dyDescent="0.25">
      <c r="G22" s="6"/>
      <c r="H22" s="6"/>
      <c r="P22">
        <v>2.82</v>
      </c>
      <c r="Q22">
        <v>3.9</v>
      </c>
      <c r="R22">
        <f t="shared" si="21"/>
        <v>10.997999999999999</v>
      </c>
    </row>
    <row r="23" spans="7:24" x14ac:dyDescent="0.25">
      <c r="P23">
        <v>3.69</v>
      </c>
      <c r="Q23">
        <v>6.01</v>
      </c>
      <c r="R23">
        <f t="shared" si="21"/>
        <v>22.1769</v>
      </c>
    </row>
    <row r="24" spans="7:24" x14ac:dyDescent="0.25">
      <c r="P24" s="11">
        <v>3.09</v>
      </c>
      <c r="Q24" s="11">
        <v>8.26</v>
      </c>
      <c r="R24">
        <f t="shared" si="21"/>
        <v>25.523399999999999</v>
      </c>
      <c r="T24" s="11"/>
      <c r="U24" s="11"/>
      <c r="V24" s="11"/>
      <c r="W24" s="11"/>
      <c r="X24" s="11"/>
    </row>
    <row r="25" spans="7:24" x14ac:dyDescent="0.25">
      <c r="P25" s="11">
        <v>2.19</v>
      </c>
      <c r="Q25" s="13">
        <v>2.84</v>
      </c>
      <c r="R25">
        <f t="shared" si="21"/>
        <v>6.2195999999999998</v>
      </c>
      <c r="T25" s="13"/>
      <c r="U25" s="13"/>
      <c r="V25" s="11"/>
      <c r="W25" s="11"/>
      <c r="X25" s="11"/>
    </row>
    <row r="26" spans="7:24" x14ac:dyDescent="0.25">
      <c r="H26" t="s">
        <v>15</v>
      </c>
      <c r="J26" t="s">
        <v>23</v>
      </c>
      <c r="P26" s="11">
        <v>9.92</v>
      </c>
      <c r="Q26" s="11">
        <v>10.65</v>
      </c>
      <c r="R26">
        <f t="shared" si="21"/>
        <v>105.648</v>
      </c>
      <c r="T26" s="11"/>
      <c r="U26" s="11"/>
      <c r="V26" s="11"/>
      <c r="W26" s="11"/>
      <c r="X26" s="11"/>
    </row>
    <row r="27" spans="7:24" x14ac:dyDescent="0.25">
      <c r="J27" t="s">
        <v>27</v>
      </c>
      <c r="P27" s="11"/>
      <c r="Q27" s="11"/>
      <c r="R27" s="6">
        <f>SUM(R20:R26)</f>
        <v>387.46339999999998</v>
      </c>
      <c r="T27" s="11"/>
      <c r="U27" s="11"/>
      <c r="V27" s="11"/>
      <c r="W27" s="11"/>
      <c r="X27" s="11"/>
    </row>
    <row r="28" spans="7:24" x14ac:dyDescent="0.25">
      <c r="H28" t="s">
        <v>16</v>
      </c>
      <c r="I28">
        <v>4250000</v>
      </c>
      <c r="P28" s="11">
        <v>5.48</v>
      </c>
      <c r="Q28" s="11">
        <v>2.5099999999999998</v>
      </c>
      <c r="R28">
        <f t="shared" si="21"/>
        <v>13.754799999999999</v>
      </c>
      <c r="T28" s="11"/>
      <c r="U28" s="11"/>
      <c r="V28" s="11"/>
      <c r="W28" s="11"/>
      <c r="X28" s="11"/>
    </row>
    <row r="29" spans="7:24" x14ac:dyDescent="0.25">
      <c r="H29" t="s">
        <v>17</v>
      </c>
      <c r="I29">
        <v>297500</v>
      </c>
      <c r="P29" s="11">
        <v>2.2000000000000002</v>
      </c>
      <c r="Q29" s="11">
        <v>7.3</v>
      </c>
      <c r="R29">
        <f t="shared" si="21"/>
        <v>16.060000000000002</v>
      </c>
      <c r="T29" s="12"/>
      <c r="U29" s="12"/>
      <c r="V29" s="11"/>
      <c r="W29" s="11"/>
      <c r="X29" s="11"/>
    </row>
    <row r="30" spans="7:24" x14ac:dyDescent="0.25">
      <c r="H30" t="s">
        <v>18</v>
      </c>
      <c r="I30">
        <v>30000</v>
      </c>
      <c r="P30" s="11"/>
      <c r="Q30" s="11"/>
      <c r="R30" s="12">
        <f>R29+R28</f>
        <v>29.814800000000002</v>
      </c>
      <c r="T30" s="11"/>
      <c r="U30" s="11"/>
      <c r="V30" s="11"/>
      <c r="W30" s="11"/>
      <c r="X30" s="11"/>
    </row>
    <row r="31" spans="7:24" x14ac:dyDescent="0.25">
      <c r="H31" t="s">
        <v>19</v>
      </c>
      <c r="I31">
        <f>I30+I29+I28</f>
        <v>4577500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>
        <f>I19/R32</f>
        <v>1.1455187450482676</v>
      </c>
      <c r="R32" s="11">
        <f>R30+R27</f>
        <v>417.27819999999997</v>
      </c>
      <c r="T32" s="11"/>
      <c r="U32" s="11"/>
      <c r="V32" s="11"/>
      <c r="W32" s="11"/>
      <c r="X32" s="11"/>
    </row>
    <row r="33" spans="8:24" x14ac:dyDescent="0.25">
      <c r="H33" t="s">
        <v>20</v>
      </c>
      <c r="I33">
        <v>36424000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8:24" x14ac:dyDescent="0.25">
      <c r="P34" s="11"/>
      <c r="Q34" s="11"/>
      <c r="R34" s="11"/>
      <c r="S34" s="6"/>
      <c r="T34" s="11"/>
      <c r="U34" s="11"/>
      <c r="V34" s="11"/>
      <c r="W34" s="11"/>
      <c r="X34" s="11"/>
    </row>
    <row r="35" spans="8:24" x14ac:dyDescent="0.25">
      <c r="Q35" s="11"/>
      <c r="R35" s="11"/>
    </row>
    <row r="36" spans="8:24" x14ac:dyDescent="0.25">
      <c r="Q36" s="11"/>
      <c r="R36" s="11"/>
      <c r="T36" s="6"/>
    </row>
    <row r="37" spans="8:24" x14ac:dyDescent="0.25">
      <c r="P37" s="11"/>
      <c r="Q37" s="11"/>
      <c r="R37" s="11"/>
      <c r="S37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2023-12-18T05:29:27Z</dcterms:modified>
</cp:coreProperties>
</file>