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Indu Bhushan Singh\"/>
    </mc:Choice>
  </mc:AlternateContent>
  <xr:revisionPtr revIDLastSave="0" documentId="13_ncr:1_{B32E5232-20B3-438A-94CD-0E5F53BB25A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2" i="4" l="1"/>
  <c r="I22" i="4"/>
  <c r="T37" i="4" l="1"/>
  <c r="S27" i="4"/>
  <c r="S36" i="4"/>
  <c r="S35" i="4"/>
  <c r="S37" i="4" s="1"/>
  <c r="S34" i="4"/>
  <c r="S33" i="4"/>
  <c r="S32" i="4"/>
  <c r="S31" i="4"/>
  <c r="S30" i="4"/>
  <c r="S29" i="4"/>
  <c r="S28" i="4"/>
  <c r="S26" i="4"/>
  <c r="S25" i="4"/>
  <c r="S24" i="4"/>
  <c r="S23" i="4"/>
  <c r="S22" i="4"/>
  <c r="S21" i="4"/>
  <c r="S20" i="4"/>
  <c r="H21" i="4" l="1"/>
  <c r="H28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<sst xmlns="http://schemas.openxmlformats.org/spreadsheetml/2006/main" count="32" uniqueCount="29">
  <si>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</si>
  <si>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</si>
  <si>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</si>
  <si>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</si>
  <si>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</si>
  <si>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</si>
  <si>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</si>
  <si>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</si>
  <si>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</si>
  <si>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</si>
  <si>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</si>
  <si>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</si>
  <si>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</si>
  <si>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308, 3rd floor, kipl - morya, kasarwadavali, thane west</t>
  </si>
  <si>
    <t>ca</t>
  </si>
  <si>
    <t>agreement - 13.12.23</t>
  </si>
  <si>
    <t>av</t>
  </si>
  <si>
    <t>sd</t>
  </si>
  <si>
    <t>rd</t>
  </si>
  <si>
    <t>bv</t>
  </si>
  <si>
    <t>rate</t>
  </si>
  <si>
    <t>fmv</t>
  </si>
  <si>
    <t>oc - 2021</t>
  </si>
  <si>
    <t>13000 to 15000 on ca</t>
  </si>
  <si>
    <t>mca</t>
  </si>
  <si>
    <t>cb</t>
  </si>
  <si>
    <t>db</t>
  </si>
  <si>
    <t>bal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</si>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</sst>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59115</xdr:colOff>
      <xdr:row>39</xdr:row>
      <xdr:rowOff>162921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EB96C-9A8D-4EBF-8638-3097BB72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79915" cy="7135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97220</xdr:colOff>
      <xdr:row>44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4D7AA-85B0-4834-ACE4-1BC02A7C7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118020" cy="7335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221318</xdr:colOff>
      <xdr:row>45</xdr:row>
      <xdr:rowOff>105960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2DDB5A-5DEA-4E0C-B476-1B43F0EEE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70918" cy="8487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135155</xdr:colOff>
      <xdr:row>44</xdr:row>
      <xdr:rowOff>39202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3B625A-EB14-40D8-9AF3-AF3328268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36755" cy="7897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25</xdr:col>
      <xdr:colOff>21180</xdr:colOff>
      <xdr:row>53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03B3C5-316B-4245-AA45-5B2E3D867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261180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J23" sqref="J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703</v>
      </c>
      <c r="C2" s="4">
        <f>B2*1.2</f>
        <v>843.6</v>
      </c>
      <c r="D2" s="4">
        <f t="shared" ref="D2:D13" si="2">C2*1.2</f>
        <v>1012.3199999999999</v>
      </c>
      <c r="E2" s="5">
        <f t="shared" ref="E2:E13" si="3">R2</f>
        <v>9000000</v>
      </c>
      <c r="F2" s="15">
        <f t="shared" ref="F2:F13" si="4">ROUND((E2/B2),0)</f>
        <v>12802</v>
      </c>
      <c r="G2" s="10">
        <f t="shared" ref="G2:G13" si="5">ROUND((E2/C2),0)</f>
        <v>10669</v>
      </c>
      <c r="H2" s="10">
        <f t="shared" ref="H2:H13" si="6">ROUND((E2/D2),0)</f>
        <v>8890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703</v>
      </c>
      <c r="R2" s="2">
        <v>9000000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721</v>
      </c>
      <c r="C3" s="4">
        <f t="shared" ref="C3:C15" si="9">B3*1.2</f>
        <v>865.19999999999993</v>
      </c>
      <c r="D3" s="4">
        <f t="shared" si="2"/>
        <v>1038.2399999999998</v>
      </c>
      <c r="E3" s="5">
        <f t="shared" si="3"/>
        <v>9000000</v>
      </c>
      <c r="F3" s="15">
        <f t="shared" si="4"/>
        <v>12483</v>
      </c>
      <c r="G3" s="10">
        <f t="shared" si="5"/>
        <v>10402</v>
      </c>
      <c r="H3" s="10">
        <f t="shared" si="6"/>
        <v>8669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721</v>
      </c>
      <c r="R3" s="2">
        <v>9000000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704</v>
      </c>
      <c r="C4" s="4">
        <f t="shared" si="9"/>
        <v>844.8</v>
      </c>
      <c r="D4" s="4">
        <f t="shared" si="2"/>
        <v>1013.7599999999999</v>
      </c>
      <c r="E4" s="5">
        <f t="shared" si="3"/>
        <v>10500000</v>
      </c>
      <c r="F4" s="10">
        <f t="shared" si="4"/>
        <v>14915</v>
      </c>
      <c r="G4" s="10">
        <f t="shared" si="5"/>
        <v>12429</v>
      </c>
      <c r="H4" s="10">
        <f t="shared" si="6"/>
        <v>10357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704</v>
      </c>
      <c r="R4" s="2">
        <v>10500000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600</v>
      </c>
      <c r="C5" s="4">
        <f t="shared" si="9"/>
        <v>720</v>
      </c>
      <c r="D5" s="4">
        <f t="shared" si="2"/>
        <v>864</v>
      </c>
      <c r="E5" s="5">
        <f t="shared" si="3"/>
        <v>7700000</v>
      </c>
      <c r="F5" s="15">
        <f t="shared" si="4"/>
        <v>12833</v>
      </c>
      <c r="G5" s="10">
        <f t="shared" si="5"/>
        <v>10694</v>
      </c>
      <c r="H5" s="10">
        <f t="shared" si="6"/>
        <v>8912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600</v>
      </c>
      <c r="R5" s="2">
        <v>7700000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703</v>
      </c>
      <c r="C6" s="4">
        <f t="shared" si="9"/>
        <v>843.6</v>
      </c>
      <c r="D6" s="4">
        <f t="shared" si="2"/>
        <v>1012.3199999999999</v>
      </c>
      <c r="E6" s="5">
        <f t="shared" si="3"/>
        <v>9300000</v>
      </c>
      <c r="F6" s="15">
        <f t="shared" si="4"/>
        <v>13229</v>
      </c>
      <c r="G6" s="10">
        <f t="shared" si="5"/>
        <v>11024</v>
      </c>
      <c r="H6" s="10">
        <f t="shared" si="6"/>
        <v>9187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703</v>
      </c>
      <c r="R6" s="2">
        <v>9300000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704</v>
      </c>
      <c r="I19">
        <f>65.43*10.764</f>
        <v>704.28852000000006</v>
      </c>
      <c r="Q19" t="s">
        <v>24</v>
      </c>
    </row>
    <row r="20" spans="7:24" x14ac:dyDescent="0.25">
      <c r="G20" t="s">
        <v>20</v>
      </c>
      <c r="H20">
        <v>12500</v>
      </c>
      <c r="Q20">
        <v>17.28</v>
      </c>
      <c r="R20">
        <v>11.48</v>
      </c>
      <c r="S20">
        <f>R20*Q20</f>
        <v>198.37440000000001</v>
      </c>
    </row>
    <row r="21" spans="7:24" x14ac:dyDescent="0.25">
      <c r="G21" t="s">
        <v>21</v>
      </c>
      <c r="H21">
        <f>H20*H19</f>
        <v>8800000</v>
      </c>
      <c r="Q21">
        <v>12.76</v>
      </c>
      <c r="R21">
        <v>6.53</v>
      </c>
      <c r="S21">
        <f t="shared" ref="S21:S36" si="21">R21*Q21</f>
        <v>83.322800000000001</v>
      </c>
    </row>
    <row r="22" spans="7:24" x14ac:dyDescent="0.25">
      <c r="G22" s="6" t="s">
        <v>28</v>
      </c>
      <c r="H22" s="6">
        <v>774</v>
      </c>
      <c r="I22">
        <f>71.93*10.764</f>
        <v>774.25452000000007</v>
      </c>
      <c r="J22">
        <f>I22/H19</f>
        <v>1.0997933522727275</v>
      </c>
      <c r="Q22">
        <v>3.99</v>
      </c>
      <c r="R22">
        <v>6.4</v>
      </c>
      <c r="S22">
        <f t="shared" si="21"/>
        <v>25.536000000000001</v>
      </c>
    </row>
    <row r="23" spans="7:24" x14ac:dyDescent="0.25">
      <c r="N23" t="s">
        <v>23</v>
      </c>
      <c r="Q23">
        <v>6.2</v>
      </c>
      <c r="R23">
        <v>4.03</v>
      </c>
      <c r="S23">
        <f t="shared" si="21"/>
        <v>24.986000000000001</v>
      </c>
    </row>
    <row r="24" spans="7:24" x14ac:dyDescent="0.25">
      <c r="G24" t="s">
        <v>15</v>
      </c>
      <c r="I24" t="s">
        <v>22</v>
      </c>
      <c r="P24" s="11"/>
      <c r="Q24" s="11">
        <v>3.15</v>
      </c>
      <c r="R24" s="13">
        <v>9.5500000000000007</v>
      </c>
      <c r="S24">
        <f t="shared" si="21"/>
        <v>30.082500000000003</v>
      </c>
      <c r="T24" s="11"/>
      <c r="U24" s="11"/>
      <c r="V24" s="11"/>
      <c r="W24" s="11"/>
      <c r="X24" s="11"/>
    </row>
    <row r="25" spans="7:24" x14ac:dyDescent="0.25">
      <c r="G25" t="s">
        <v>16</v>
      </c>
      <c r="H25">
        <v>8500000</v>
      </c>
      <c r="P25" s="11"/>
      <c r="Q25" s="14">
        <v>9.3800000000000008</v>
      </c>
      <c r="R25" s="14">
        <v>9.33</v>
      </c>
      <c r="S25">
        <f t="shared" si="21"/>
        <v>87.515400000000014</v>
      </c>
      <c r="T25" s="14"/>
      <c r="U25" s="14"/>
      <c r="V25" s="11"/>
      <c r="W25" s="11"/>
      <c r="X25" s="11"/>
    </row>
    <row r="26" spans="7:24" x14ac:dyDescent="0.25">
      <c r="G26" t="s">
        <v>17</v>
      </c>
      <c r="H26">
        <v>595000</v>
      </c>
      <c r="P26" s="11"/>
      <c r="Q26" s="11">
        <v>9.74</v>
      </c>
      <c r="R26" s="11">
        <v>10.75</v>
      </c>
      <c r="S26">
        <f t="shared" si="21"/>
        <v>104.705</v>
      </c>
      <c r="T26" s="11"/>
      <c r="U26" s="11"/>
      <c r="V26" s="11"/>
      <c r="W26" s="11"/>
      <c r="X26" s="11"/>
    </row>
    <row r="27" spans="7:24" x14ac:dyDescent="0.25">
      <c r="G27" t="s">
        <v>18</v>
      </c>
      <c r="H27">
        <v>30000</v>
      </c>
      <c r="P27" s="11"/>
      <c r="Q27" s="11"/>
      <c r="R27" s="11"/>
      <c r="S27" s="6">
        <f>SUM(S20:S26)</f>
        <v>554.52210000000002</v>
      </c>
      <c r="T27" s="11"/>
      <c r="U27" s="11"/>
      <c r="V27" s="11"/>
      <c r="W27" s="11"/>
      <c r="X27" s="11"/>
    </row>
    <row r="28" spans="7:24" x14ac:dyDescent="0.25">
      <c r="G28" t="s">
        <v>19</v>
      </c>
      <c r="H28">
        <f>H27+H26+H25</f>
        <v>9125000</v>
      </c>
      <c r="P28" s="11"/>
      <c r="Q28" s="11" t="s">
        <v>25</v>
      </c>
      <c r="R28" s="12"/>
      <c r="S28" t="e">
        <f t="shared" si="21"/>
        <v>#VALUE!</v>
      </c>
      <c r="T28" s="12"/>
      <c r="U28" s="12"/>
      <c r="V28" s="11"/>
      <c r="W28" s="11"/>
      <c r="X28" s="11"/>
    </row>
    <row r="29" spans="7:24" x14ac:dyDescent="0.25">
      <c r="P29" s="11"/>
      <c r="Q29" s="11">
        <v>7.19</v>
      </c>
      <c r="R29" s="11">
        <v>6.84</v>
      </c>
      <c r="S29" s="6">
        <f t="shared" si="21"/>
        <v>49.179600000000001</v>
      </c>
      <c r="T29" s="11"/>
      <c r="U29" s="11"/>
      <c r="V29" s="11"/>
      <c r="W29" s="11"/>
      <c r="X29" s="11"/>
    </row>
    <row r="30" spans="7:24" x14ac:dyDescent="0.25">
      <c r="P30" s="11"/>
      <c r="Q30" s="11" t="s">
        <v>26</v>
      </c>
      <c r="R30" s="11"/>
      <c r="S30" t="e">
        <f t="shared" si="21"/>
        <v>#VALUE!</v>
      </c>
      <c r="T30" s="11"/>
      <c r="U30" s="11"/>
      <c r="V30" s="11"/>
      <c r="W30" s="11"/>
      <c r="X30" s="11"/>
    </row>
    <row r="31" spans="7:24" x14ac:dyDescent="0.25">
      <c r="P31" s="11"/>
      <c r="Q31" s="11">
        <v>1.87</v>
      </c>
      <c r="R31" s="11">
        <v>7.47</v>
      </c>
      <c r="S31" s="6">
        <f t="shared" si="21"/>
        <v>13.9689</v>
      </c>
      <c r="T31" s="11"/>
      <c r="U31" s="11"/>
      <c r="V31" s="11"/>
      <c r="W31" s="11"/>
      <c r="X31" s="11"/>
    </row>
    <row r="32" spans="7:24" x14ac:dyDescent="0.25">
      <c r="P32" s="11"/>
      <c r="Q32" s="11" t="s">
        <v>27</v>
      </c>
      <c r="R32" s="11"/>
      <c r="S32" t="e">
        <f t="shared" si="21"/>
        <v>#VALUE!</v>
      </c>
      <c r="T32" s="11"/>
      <c r="U32" s="11"/>
      <c r="V32" s="11"/>
      <c r="W32" s="11"/>
      <c r="X32" s="11"/>
    </row>
    <row r="33" spans="16:24" x14ac:dyDescent="0.25">
      <c r="P33" s="11"/>
      <c r="Q33" s="11">
        <v>11.3</v>
      </c>
      <c r="R33" s="11">
        <v>1.99</v>
      </c>
      <c r="S33">
        <f t="shared" si="21"/>
        <v>22.487000000000002</v>
      </c>
      <c r="T33" s="11"/>
      <c r="U33" s="11"/>
      <c r="V33" s="11"/>
      <c r="W33" s="11"/>
      <c r="X33" s="11"/>
    </row>
    <row r="34" spans="16:24" x14ac:dyDescent="0.25">
      <c r="Q34" s="11">
        <v>2.2999999999999998</v>
      </c>
      <c r="R34" s="11">
        <v>9.3000000000000007</v>
      </c>
      <c r="S34">
        <f t="shared" si="21"/>
        <v>21.39</v>
      </c>
    </row>
    <row r="35" spans="16:24" x14ac:dyDescent="0.25">
      <c r="Q35" s="11">
        <v>9.5</v>
      </c>
      <c r="R35" s="11">
        <v>2.5</v>
      </c>
      <c r="S35">
        <f t="shared" si="21"/>
        <v>23.75</v>
      </c>
      <c r="T35" s="6"/>
    </row>
    <row r="36" spans="16:24" x14ac:dyDescent="0.25">
      <c r="P36" s="11"/>
      <c r="Q36" s="11">
        <v>2.1</v>
      </c>
      <c r="R36" s="11">
        <v>7.8</v>
      </c>
      <c r="S36">
        <f t="shared" si="21"/>
        <v>16.38</v>
      </c>
    </row>
    <row r="37" spans="16:24" x14ac:dyDescent="0.25">
      <c r="S37" s="6">
        <f>SUM(S33:S36)</f>
        <v>84.007000000000005</v>
      </c>
      <c r="T37">
        <f>S37+S31+S29+S27</f>
        <v>701.67759999999998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2023-12-18T10:15:31Z</dcterms:modified>
</cp:coreProperties>
</file>